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708" yWindow="240" windowWidth="15480" windowHeight="88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'Sheet1'!$A$9:$AE$130</definedName>
    <definedName name="_xlnm.Print_Titles" localSheetId="0">'Sheet1'!$2:$10</definedName>
  </definedNames>
  <calcPr fullCalcOnLoad="1"/>
</workbook>
</file>

<file path=xl/comments1.xml><?xml version="1.0" encoding="utf-8"?>
<comments xmlns="http://schemas.openxmlformats.org/spreadsheetml/2006/main">
  <authors>
    <author>YOSHIFUMI YAMAMOTO</author>
  </authors>
  <commentList>
    <comment ref="J10" authorId="0">
      <text>
        <r>
          <rPr>
            <b/>
            <sz val="9"/>
            <rFont val="ＭＳ Ｐゴシック"/>
            <family val="3"/>
          </rPr>
          <t>修正で、種目そのもの削除した場合は、記録欄もすべて削除してください。</t>
        </r>
      </text>
    </comment>
  </commentList>
</comments>
</file>

<file path=xl/sharedStrings.xml><?xml version="1.0" encoding="utf-8"?>
<sst xmlns="http://schemas.openxmlformats.org/spreadsheetml/2006/main" count="742" uniqueCount="731">
  <si>
    <t>性別</t>
  </si>
  <si>
    <t>手動</t>
  </si>
  <si>
    <t>兵庫</t>
  </si>
  <si>
    <t>DB</t>
  </si>
  <si>
    <t>N1</t>
  </si>
  <si>
    <t>N2</t>
  </si>
  <si>
    <t>SX</t>
  </si>
  <si>
    <t>KC</t>
  </si>
  <si>
    <t>MC</t>
  </si>
  <si>
    <t>ZK</t>
  </si>
  <si>
    <t>S1</t>
  </si>
  <si>
    <t>S2</t>
  </si>
  <si>
    <t>S3</t>
  </si>
  <si>
    <t>種目数</t>
  </si>
  <si>
    <t>男</t>
  </si>
  <si>
    <t>女</t>
  </si>
  <si>
    <t>手</t>
  </si>
  <si>
    <t>男
4*100</t>
  </si>
  <si>
    <t>男
マイル</t>
  </si>
  <si>
    <t>女
4*100</t>
  </si>
  <si>
    <t>女
マイル</t>
  </si>
  <si>
    <t>w4*4</t>
  </si>
  <si>
    <t>w4*1</t>
  </si>
  <si>
    <t>m4*4</t>
  </si>
  <si>
    <t>m4*1</t>
  </si>
  <si>
    <t>※各リレーとも６名以下</t>
  </si>
  <si>
    <t>女
マイル</t>
  </si>
  <si>
    <t>混成
得点</t>
  </si>
  <si>
    <t>混成・リレー以外</t>
  </si>
  <si>
    <t>konsei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</si>
  <si>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</si>
  <si>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</si>
  <si>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</si>
  <si>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</si>
  <si>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</si>
  <si>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</si>
  <si>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</si>
  <si>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</si>
  <si>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</si>
  <si>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</si>
  <si>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</si>
  <si>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</si>
  <si>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</si>
  <si>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</si>
  <si>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</si>
  <si>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新潟</t>
  </si>
  <si>
    <t>長野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</si>
  <si>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</si>
  <si>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</si>
  <si>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</si>
  <si>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</si>
  <si>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</si>
  <si>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</si>
  <si>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</si>
  <si>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</si>
  <si>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</si>
  <si>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</si>
  <si>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</si>
  <si>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</si>
  <si>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</si>
  <si>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</si>
  <si>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</si>
  <si>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</si>
  <si>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</si>
  <si>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</si>
  <si>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</si>
  <si>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</si>
  <si>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</si>
  <si>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</si>
  <si>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</si>
  <si>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</si>
  <si>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</si>
  <si>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</si>
  <si>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</si>
  <si>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</si>
  <si>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</si>
  <si>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M1</t>
  </si>
  <si>
    <t>M2</t>
  </si>
  <si>
    <t>D1</t>
  </si>
  <si>
    <t>D2</t>
  </si>
  <si>
    <t>D3</t>
  </si>
  <si>
    <t>↓</t>
  </si>
  <si>
    <t>混成
兵庫</t>
  </si>
  <si>
    <t>混成
兵庫県外</t>
  </si>
  <si>
    <t>プロ</t>
  </si>
  <si>
    <t>数</t>
  </si>
  <si>
    <t>単価</t>
  </si>
  <si>
    <t>金額小計</t>
  </si>
  <si>
    <t>（必ず、下の①～⑥のボタンを押して処理を進めてください）</t>
  </si>
  <si>
    <t>①右の枠内を選択・入力してください</t>
  </si>
  <si>
    <t>団体区分を選んでください：</t>
  </si>
  <si>
    <t>関西学連以外の大学</t>
  </si>
  <si>
    <t>申込責任者氏名：</t>
  </si>
  <si>
    <t>県内中学</t>
  </si>
  <si>
    <t>県外中学</t>
  </si>
  <si>
    <t>県外高校</t>
  </si>
  <si>
    <t>実業団・陸協（県内）</t>
  </si>
  <si>
    <t>実業団・陸協（県外）</t>
  </si>
  <si>
    <t>▲</t>
  </si>
  <si>
    <t>★</t>
  </si>
  <si>
    <t>●</t>
  </si>
  <si>
    <t>チーム
合計金額</t>
  </si>
  <si>
    <t>緊急連絡先：</t>
  </si>
  <si>
    <t>プログラム一冊は責任購入です。</t>
  </si>
  <si>
    <t>帯同審判</t>
  </si>
  <si>
    <t>個人</t>
  </si>
  <si>
    <t>00800 0</t>
  </si>
  <si>
    <t>1500ｍ</t>
  </si>
  <si>
    <t>3000ｍ</t>
  </si>
  <si>
    <t>01000 0</t>
  </si>
  <si>
    <t>5000ｍ</t>
  </si>
  <si>
    <t>01100 0</t>
  </si>
  <si>
    <t>№</t>
  </si>
  <si>
    <t>ﾅﾝﾊﾞｰｶｰﾄﾞ</t>
  </si>
  <si>
    <t>姓</t>
  </si>
  <si>
    <t>名</t>
  </si>
  <si>
    <t>姓ﾌﾘｶﾞﾅ</t>
  </si>
  <si>
    <t>名ﾌﾘｶﾞﾅ</t>
  </si>
  <si>
    <t>学年</t>
  </si>
  <si>
    <t>登録
府県</t>
  </si>
  <si>
    <t>個人種目１</t>
  </si>
  <si>
    <t>分</t>
  </si>
  <si>
    <t>秒
ｍ</t>
  </si>
  <si>
    <t>1/100
cm</t>
  </si>
  <si>
    <t>個人種目２
個人種目４</t>
  </si>
  <si>
    <t>個人種目３
個人種目５</t>
  </si>
  <si>
    <t>県尼崎高校</t>
  </si>
  <si>
    <t>市尼崎高校</t>
  </si>
  <si>
    <t>尼崎東産双高校</t>
  </si>
  <si>
    <t>尼崎西高校</t>
  </si>
  <si>
    <t>尼崎北高校</t>
  </si>
  <si>
    <t>尼崎稲園高校</t>
  </si>
  <si>
    <t>尼崎小田高校</t>
  </si>
  <si>
    <t>武庫荘総合高校</t>
  </si>
  <si>
    <t>県尼崎工業高校</t>
  </si>
  <si>
    <t>尼崎産高校</t>
  </si>
  <si>
    <t>園田高校</t>
  </si>
  <si>
    <t>百合高校</t>
  </si>
  <si>
    <t>県西宮高校</t>
  </si>
  <si>
    <t>市西宮高校</t>
  </si>
  <si>
    <t>西宮東高校</t>
  </si>
  <si>
    <t>西宮南高校</t>
  </si>
  <si>
    <t>西宮北高校</t>
  </si>
  <si>
    <t>鳴尾高校</t>
  </si>
  <si>
    <t>西宮今津高校</t>
  </si>
  <si>
    <t>西宮甲山高校</t>
  </si>
  <si>
    <t>甲陽高校</t>
  </si>
  <si>
    <t>関学高校</t>
  </si>
  <si>
    <t>女学院高校</t>
  </si>
  <si>
    <t>仁川高校</t>
  </si>
  <si>
    <t>報徳高校</t>
  </si>
  <si>
    <t>武庫川大附高校</t>
  </si>
  <si>
    <t>甲子園高校</t>
  </si>
  <si>
    <t>夙川高校</t>
  </si>
  <si>
    <t>県伊丹高校</t>
  </si>
  <si>
    <t>市伊丹高校</t>
  </si>
  <si>
    <t>伊丹西高校</t>
  </si>
  <si>
    <t>伊丹北高校</t>
  </si>
  <si>
    <t>川西緑台高校</t>
  </si>
  <si>
    <t>川西明峰高校</t>
  </si>
  <si>
    <t>川西北陵高校</t>
  </si>
  <si>
    <t>猪名川高校</t>
  </si>
  <si>
    <t>宝塚高校</t>
  </si>
  <si>
    <t>宝塚東高校</t>
  </si>
  <si>
    <t>宝塚西高校</t>
  </si>
  <si>
    <t>宝塚北高校</t>
  </si>
  <si>
    <t>小林聖心高校</t>
  </si>
  <si>
    <t>芦屋高校</t>
  </si>
  <si>
    <t>市芦屋高校</t>
  </si>
  <si>
    <t>国際高校</t>
  </si>
  <si>
    <t>芦屋学園高校</t>
  </si>
  <si>
    <t>甲南高校</t>
  </si>
  <si>
    <t>東灘高校</t>
  </si>
  <si>
    <t>甲南女高校</t>
  </si>
  <si>
    <t>灘高校</t>
  </si>
  <si>
    <t>六甲ｱｲ高校</t>
  </si>
  <si>
    <t>神大附中等学校</t>
  </si>
  <si>
    <t>神戸科技高校</t>
  </si>
  <si>
    <t>御影高校</t>
  </si>
  <si>
    <t>六甲高校</t>
  </si>
  <si>
    <t>神戸高校</t>
  </si>
  <si>
    <t>海星高校</t>
  </si>
  <si>
    <t>松蔭高校</t>
  </si>
  <si>
    <t>葺合高校</t>
  </si>
  <si>
    <t>神戸龍谷高校</t>
  </si>
  <si>
    <t>神戸第一高校</t>
  </si>
  <si>
    <t>神港学園高校</t>
  </si>
  <si>
    <t>山手女高校</t>
  </si>
  <si>
    <t>親和高校</t>
  </si>
  <si>
    <t>神戸北高校</t>
  </si>
  <si>
    <t>神戸弘陵高校</t>
  </si>
  <si>
    <t>神戸甲北高校</t>
  </si>
  <si>
    <t>神戸鈴蘭台高校</t>
  </si>
  <si>
    <t>兵庫商業高校</t>
  </si>
  <si>
    <t>神戸学院大附高校</t>
  </si>
  <si>
    <t>兵庫工業高校</t>
  </si>
  <si>
    <t>神港高校</t>
  </si>
  <si>
    <t>夢野台高校</t>
  </si>
  <si>
    <t>兵庫高校</t>
  </si>
  <si>
    <t>村野工業高校</t>
  </si>
  <si>
    <t>長田高校</t>
  </si>
  <si>
    <t>常盤高校</t>
  </si>
  <si>
    <t>神戸星城高校</t>
  </si>
  <si>
    <t>野田高校</t>
  </si>
  <si>
    <t>育英高校</t>
  </si>
  <si>
    <t>滝川高校</t>
  </si>
  <si>
    <t>須磨学園高校</t>
  </si>
  <si>
    <t>須磨翔風高校</t>
  </si>
  <si>
    <t>須磨ﾉ浦高校</t>
  </si>
  <si>
    <t>須磨東高校</t>
  </si>
  <si>
    <t>啓明高校</t>
  </si>
  <si>
    <t>須磨友が丘高校</t>
  </si>
  <si>
    <t>北須磨高校</t>
  </si>
  <si>
    <t>県盲学校</t>
  </si>
  <si>
    <t>神戸聴特支学校</t>
  </si>
  <si>
    <t>神戸国際附高校</t>
  </si>
  <si>
    <t>舞子高校</t>
  </si>
  <si>
    <t>星陵高校</t>
  </si>
  <si>
    <t>神戸商業高校</t>
  </si>
  <si>
    <t>愛徳高校</t>
  </si>
  <si>
    <t>神戸高等専門学校</t>
  </si>
  <si>
    <t>伊川谷高校</t>
  </si>
  <si>
    <t>伊川谷北高校</t>
  </si>
  <si>
    <t>神戸高塚高校</t>
  </si>
  <si>
    <t>滝川第二高校</t>
  </si>
  <si>
    <t>神戸西高校</t>
  </si>
  <si>
    <t>明石高校</t>
  </si>
  <si>
    <t>明石南高校</t>
  </si>
  <si>
    <t>明石北高校</t>
  </si>
  <si>
    <t>明石西高校</t>
  </si>
  <si>
    <t>明石清水高校</t>
  </si>
  <si>
    <t>明石城西高校</t>
  </si>
  <si>
    <t>明石商業高校</t>
  </si>
  <si>
    <t>明石工業高等専門学校</t>
  </si>
  <si>
    <t>県農高校</t>
  </si>
  <si>
    <t>東播工業高校</t>
  </si>
  <si>
    <t>加古川東高校</t>
  </si>
  <si>
    <t>加古川西高校</t>
  </si>
  <si>
    <t>加古川北高校</t>
  </si>
  <si>
    <t>加古川南高校</t>
  </si>
  <si>
    <t>高砂高校</t>
  </si>
  <si>
    <t>高砂南高校</t>
  </si>
  <si>
    <t>松陽高校</t>
  </si>
  <si>
    <t>白陵高校</t>
  </si>
  <si>
    <t>東播磨高校</t>
  </si>
  <si>
    <t>播磨南高校</t>
  </si>
  <si>
    <t>三木高校</t>
  </si>
  <si>
    <t>三木東高校</t>
  </si>
  <si>
    <t>三木北高校</t>
  </si>
  <si>
    <t>吉川高校</t>
  </si>
  <si>
    <t>小野高校</t>
  </si>
  <si>
    <t>小野工業高校</t>
  </si>
  <si>
    <t>社高校</t>
  </si>
  <si>
    <t>西脇高校</t>
  </si>
  <si>
    <t>西脇工業高校</t>
  </si>
  <si>
    <t>多可高校</t>
  </si>
  <si>
    <t>北条高校</t>
  </si>
  <si>
    <t>播磨農高校</t>
  </si>
  <si>
    <t>いなみ野特支学校</t>
  </si>
  <si>
    <t>西脇北高校</t>
  </si>
  <si>
    <t>姫路別所高校</t>
  </si>
  <si>
    <t>姫路東高校</t>
  </si>
  <si>
    <t>淳心高校</t>
  </si>
  <si>
    <t>賢明高校</t>
  </si>
  <si>
    <t>姫路工業高校</t>
  </si>
  <si>
    <t>姫路西高校</t>
  </si>
  <si>
    <t>姫路高校</t>
  </si>
  <si>
    <t>東洋大姫路高校</t>
  </si>
  <si>
    <t>播磨高校</t>
  </si>
  <si>
    <t>琴丘高校</t>
  </si>
  <si>
    <t>姫路商業高校</t>
  </si>
  <si>
    <t>飾磨高校</t>
  </si>
  <si>
    <t>飾磨工業高校</t>
  </si>
  <si>
    <t>姫路南高校</t>
  </si>
  <si>
    <t>網干高校</t>
  </si>
  <si>
    <t>姫路飾西高校</t>
  </si>
  <si>
    <t>香寺高校</t>
  </si>
  <si>
    <t>日ノ本高校</t>
  </si>
  <si>
    <t>福崎高校</t>
  </si>
  <si>
    <t>市川高校</t>
  </si>
  <si>
    <t>神崎高校</t>
  </si>
  <si>
    <t>夢前高校</t>
  </si>
  <si>
    <t>日生第三高校</t>
  </si>
  <si>
    <t>家島高校</t>
  </si>
  <si>
    <t>太子高校</t>
  </si>
  <si>
    <t>龍野高校</t>
  </si>
  <si>
    <t>龍野北高校</t>
  </si>
  <si>
    <t>相生高校</t>
  </si>
  <si>
    <t>相生産高校</t>
  </si>
  <si>
    <t>赤穂高校</t>
  </si>
  <si>
    <t>上郡高校</t>
  </si>
  <si>
    <t>佐用高校</t>
  </si>
  <si>
    <t>山崎高校</t>
  </si>
  <si>
    <t>伊和高校</t>
  </si>
  <si>
    <t>千種高校</t>
  </si>
  <si>
    <t>姫路聴特支学校</t>
  </si>
  <si>
    <t>播磨特支学校</t>
  </si>
  <si>
    <t>県立大附高校</t>
  </si>
  <si>
    <t>飾磨工高校多部</t>
  </si>
  <si>
    <t>三田学園高校</t>
  </si>
  <si>
    <t>北摂三田高校</t>
  </si>
  <si>
    <t>有馬高校</t>
  </si>
  <si>
    <t>三田松聖高校</t>
  </si>
  <si>
    <t>篠山鳳鳴高校</t>
  </si>
  <si>
    <t>篠山産高校</t>
  </si>
  <si>
    <t>丹南高校</t>
  </si>
  <si>
    <t>東雲高校</t>
  </si>
  <si>
    <t>柏原高校</t>
  </si>
  <si>
    <t>氷上高校</t>
  </si>
  <si>
    <t>氷上西高校</t>
  </si>
  <si>
    <t>三田西陵高校</t>
  </si>
  <si>
    <t>三田祥雲館高校</t>
  </si>
  <si>
    <t>生野高校</t>
  </si>
  <si>
    <t>和田山高校</t>
  </si>
  <si>
    <t>八鹿高校</t>
  </si>
  <si>
    <t>大屋高校</t>
  </si>
  <si>
    <t>但馬農高校</t>
  </si>
  <si>
    <t>日高高校</t>
  </si>
  <si>
    <t>出石高校</t>
  </si>
  <si>
    <t>豊岡高校</t>
  </si>
  <si>
    <t>豊岡総合高校</t>
  </si>
  <si>
    <t>近畿大豊岡高校</t>
  </si>
  <si>
    <t>村岡高校</t>
  </si>
  <si>
    <t>香住高校</t>
  </si>
  <si>
    <t>浜坂高校</t>
  </si>
  <si>
    <t>大岡学園高校</t>
  </si>
  <si>
    <t>生野学園高校</t>
  </si>
  <si>
    <t>出石特支学校</t>
  </si>
  <si>
    <t>洲本高校</t>
  </si>
  <si>
    <t>洲本実業高校</t>
  </si>
  <si>
    <t>柳高校</t>
  </si>
  <si>
    <t>津名高校</t>
  </si>
  <si>
    <t>東浦高校</t>
  </si>
  <si>
    <t>淡路高校</t>
  </si>
  <si>
    <t>一宮高校</t>
  </si>
  <si>
    <t>淡路三原高校</t>
  </si>
  <si>
    <t>青雲高校</t>
  </si>
  <si>
    <t>西宮香風高校</t>
  </si>
  <si>
    <t>飾磨工業高校多部</t>
  </si>
  <si>
    <t>育英中学校</t>
  </si>
  <si>
    <t>中央中学校</t>
  </si>
  <si>
    <t>日新中学校</t>
  </si>
  <si>
    <t>城内中学校</t>
  </si>
  <si>
    <t>啓明中学校</t>
  </si>
  <si>
    <t>大庄東中学校</t>
  </si>
  <si>
    <t>小田北中学校</t>
  </si>
  <si>
    <t>小田南中学校</t>
  </si>
  <si>
    <t>若草中学校</t>
  </si>
  <si>
    <t>立花中学校</t>
  </si>
  <si>
    <t>塚口中学校</t>
  </si>
  <si>
    <t>園田中学校</t>
  </si>
  <si>
    <t>武庫中学校</t>
  </si>
  <si>
    <t>大成中学校</t>
  </si>
  <si>
    <t>大庄北中学校</t>
  </si>
  <si>
    <t>大庄西中学校</t>
  </si>
  <si>
    <t>園田東中学校</t>
  </si>
  <si>
    <t>百合学院中学校</t>
  </si>
  <si>
    <t>南武庫之荘中学校</t>
  </si>
  <si>
    <t>常陽中学校</t>
  </si>
  <si>
    <t>武庫東中学校</t>
  </si>
  <si>
    <t>小園中学校</t>
  </si>
  <si>
    <t>園田学園中学校</t>
  </si>
  <si>
    <t>尼崎朝鮮中学校</t>
  </si>
  <si>
    <t>西宮浜中学校</t>
  </si>
  <si>
    <t>浜脇中学校</t>
  </si>
  <si>
    <t>大社中学校</t>
  </si>
  <si>
    <t>苦楽園中学校</t>
  </si>
  <si>
    <t>上ヶ原中学校</t>
  </si>
  <si>
    <t>甲陵中学校</t>
  </si>
  <si>
    <t>平木中学校</t>
  </si>
  <si>
    <t>甲武中学校</t>
  </si>
  <si>
    <t>瓦木中学校</t>
  </si>
  <si>
    <t>上甲子園中学校</t>
  </si>
  <si>
    <t>今津中学校</t>
  </si>
  <si>
    <t>鳴尾中学校</t>
  </si>
  <si>
    <t>浜甲子園中学校</t>
  </si>
  <si>
    <t>学文中学校</t>
  </si>
  <si>
    <t>山口中学校</t>
  </si>
  <si>
    <t>塩瀬中学校</t>
  </si>
  <si>
    <t>鳴尾南中学校</t>
  </si>
  <si>
    <t>真砂中学校</t>
  </si>
  <si>
    <t>深津中学校</t>
  </si>
  <si>
    <t>高須中学校</t>
  </si>
  <si>
    <t>関西学院中学校</t>
  </si>
  <si>
    <t>武庫川大附中学校</t>
  </si>
  <si>
    <t>甲陽学院中学校</t>
  </si>
  <si>
    <t>報徳学園中学校</t>
  </si>
  <si>
    <t>甲子園学院中学校</t>
  </si>
  <si>
    <t>夙川学院中学校</t>
  </si>
  <si>
    <t>仁川学院中学校</t>
  </si>
  <si>
    <t>精道中学校</t>
  </si>
  <si>
    <t>山手中学校</t>
  </si>
  <si>
    <t>潮見中学校</t>
  </si>
  <si>
    <t>甲南中学校</t>
  </si>
  <si>
    <t>芦屋学園中学校</t>
  </si>
  <si>
    <t>宝塚第一中学校</t>
  </si>
  <si>
    <t>宝梅中学校</t>
  </si>
  <si>
    <t>宝塚中学校</t>
  </si>
  <si>
    <t>永尾中学校</t>
  </si>
  <si>
    <t>西谷中学校</t>
  </si>
  <si>
    <t>高司中学校</t>
  </si>
  <si>
    <t>南ひばりｶﾞ丘中学校</t>
  </si>
  <si>
    <t>安倉中学校</t>
  </si>
  <si>
    <t>小林聖心女中学校</t>
  </si>
  <si>
    <t>光が丘中学校</t>
  </si>
  <si>
    <t>中山五月台中学校</t>
  </si>
  <si>
    <t>御殿山中学校</t>
  </si>
  <si>
    <t>山手台中学校</t>
  </si>
  <si>
    <t>清和台中学校</t>
  </si>
  <si>
    <t>明峰中学校</t>
  </si>
  <si>
    <t>川西南中学校</t>
  </si>
  <si>
    <t>川西中学校</t>
  </si>
  <si>
    <t>多田中学校</t>
  </si>
  <si>
    <t>東谷中学校</t>
  </si>
  <si>
    <t>中谷中学校</t>
  </si>
  <si>
    <t>六瀬中学校</t>
  </si>
  <si>
    <t>緑台中学校</t>
  </si>
  <si>
    <t>猪名川中学校</t>
  </si>
  <si>
    <t>伊丹東中学校</t>
  </si>
  <si>
    <t>伊丹西中学校</t>
  </si>
  <si>
    <t>伊丹南中学校</t>
  </si>
  <si>
    <t>伊丹北中学校</t>
  </si>
  <si>
    <t>天王寺川中学校</t>
  </si>
  <si>
    <t>松崎中学校</t>
  </si>
  <si>
    <t>荒牧中学校</t>
  </si>
  <si>
    <t>笹原中学校</t>
  </si>
  <si>
    <t>向洋中学校</t>
  </si>
  <si>
    <t>本庄中学校</t>
  </si>
  <si>
    <t>魚崎中学校</t>
  </si>
  <si>
    <t>本山中学校</t>
  </si>
  <si>
    <t>住吉中学校</t>
  </si>
  <si>
    <t>御影中学校</t>
  </si>
  <si>
    <t>本山南中学校</t>
  </si>
  <si>
    <t>鷹匠中学校</t>
  </si>
  <si>
    <t>鳥帽子中学校</t>
  </si>
  <si>
    <t>原田中学校</t>
  </si>
  <si>
    <t>長峰中学校</t>
  </si>
  <si>
    <t>上野中学校</t>
  </si>
  <si>
    <t>筒井台中学校</t>
  </si>
  <si>
    <t>葺合中学校</t>
  </si>
  <si>
    <t>布引中学校</t>
  </si>
  <si>
    <t>楠中学校</t>
  </si>
  <si>
    <t>神戸生田中学校</t>
  </si>
  <si>
    <t>渚中学校</t>
  </si>
  <si>
    <t>港島中学校</t>
  </si>
  <si>
    <t>湊中学校</t>
  </si>
  <si>
    <t>夢野中学校</t>
  </si>
  <si>
    <t>湊川中学校</t>
  </si>
  <si>
    <t>兵庫中学校</t>
  </si>
  <si>
    <t>須佐野中学校</t>
  </si>
  <si>
    <t>吉田中学校</t>
  </si>
  <si>
    <t>有馬中学校</t>
  </si>
  <si>
    <t>唐櫃中学校</t>
  </si>
  <si>
    <t>大池中学校</t>
  </si>
  <si>
    <t>山田中学校</t>
  </si>
  <si>
    <t>広陵中学校</t>
  </si>
  <si>
    <t>桜の宮中学校</t>
  </si>
  <si>
    <t>小部中学校</t>
  </si>
  <si>
    <t>鈴蘭台中学校</t>
  </si>
  <si>
    <t>星和台中学校</t>
  </si>
  <si>
    <t>鵯台中学校</t>
  </si>
  <si>
    <t>八多中学校</t>
  </si>
  <si>
    <t>大沢中学校</t>
  </si>
  <si>
    <t>淡河中学校</t>
  </si>
  <si>
    <t>北神戸中学校</t>
  </si>
  <si>
    <t>雲雀丘中学校</t>
  </si>
  <si>
    <t>丸山中学校</t>
  </si>
  <si>
    <t>西代中学校</t>
  </si>
  <si>
    <t>高取台中学校</t>
  </si>
  <si>
    <t>駒ｹ林中学校</t>
  </si>
  <si>
    <t>長田中学校</t>
  </si>
  <si>
    <t>太田中学校</t>
  </si>
  <si>
    <t>鷹取中学校</t>
  </si>
  <si>
    <t>飛松中学校</t>
  </si>
  <si>
    <t>高倉中学校</t>
  </si>
  <si>
    <t>横尾中学校</t>
  </si>
  <si>
    <t>友が丘中学校</t>
  </si>
  <si>
    <t>東落合中学校</t>
  </si>
  <si>
    <t>白川台中学校</t>
  </si>
  <si>
    <t>西落合中学校</t>
  </si>
  <si>
    <t>竜が台中学校</t>
  </si>
  <si>
    <t>須磨北中学校</t>
  </si>
  <si>
    <t>桃山台中学校</t>
  </si>
  <si>
    <t>塩屋中学校</t>
  </si>
  <si>
    <t>垂水東中学校</t>
  </si>
  <si>
    <t>福田中学校</t>
  </si>
  <si>
    <t>垂水中学校</t>
  </si>
  <si>
    <t>歌敷山中学校</t>
  </si>
  <si>
    <t>多聞東中学校</t>
  </si>
  <si>
    <t>舞子中学校</t>
  </si>
  <si>
    <t>神陵台中学校</t>
  </si>
  <si>
    <t>本多聞中学校</t>
  </si>
  <si>
    <t>神戸長坂中学校</t>
  </si>
  <si>
    <t>伊川谷中学校</t>
  </si>
  <si>
    <t>櫨谷中学校</t>
  </si>
  <si>
    <t>桜が丘中学校</t>
  </si>
  <si>
    <t>押部谷中学校</t>
  </si>
  <si>
    <t>玉津中学校</t>
  </si>
  <si>
    <t>王塚台中学校</t>
  </si>
  <si>
    <t>平野中学校</t>
  </si>
  <si>
    <t>神出中学校</t>
  </si>
  <si>
    <t>岩岡中学校</t>
  </si>
  <si>
    <t>太山寺中学校</t>
  </si>
  <si>
    <t>神大附住吉中学校</t>
  </si>
  <si>
    <t>甲南女中学校</t>
  </si>
  <si>
    <t>灘中学校</t>
  </si>
  <si>
    <t>六甲中学校</t>
  </si>
  <si>
    <t>松蔭中学校</t>
  </si>
  <si>
    <t>神戸山手女子中学校</t>
  </si>
  <si>
    <t>親和中学校</t>
  </si>
  <si>
    <t>滝川中学校</t>
  </si>
  <si>
    <t>啓明学院中学校</t>
  </si>
  <si>
    <t>大原中学校</t>
  </si>
  <si>
    <t>有野中学校</t>
  </si>
  <si>
    <t>有野北中学校</t>
  </si>
  <si>
    <t>西神中学校</t>
  </si>
  <si>
    <t>星陵台中学校</t>
  </si>
  <si>
    <t>井吹台中学校</t>
  </si>
  <si>
    <t>須磨学園中学校</t>
  </si>
  <si>
    <t>錦城中学校</t>
  </si>
  <si>
    <t>朝霧中学校</t>
  </si>
  <si>
    <t>大蔵中学校</t>
  </si>
  <si>
    <t>衣川中学校</t>
  </si>
  <si>
    <t>野々池中学校</t>
  </si>
  <si>
    <t>望海中学校</t>
  </si>
  <si>
    <t>大久保中学校</t>
  </si>
  <si>
    <t>明石高丘中学校</t>
  </si>
  <si>
    <t>江井島中学校</t>
  </si>
  <si>
    <t>魚住中学校</t>
  </si>
  <si>
    <t>魚住東中学校</t>
  </si>
  <si>
    <t>二見中学校</t>
  </si>
  <si>
    <t>大久保北中学校</t>
  </si>
  <si>
    <t>神大附明石中学校</t>
  </si>
  <si>
    <t>加古川中学校</t>
  </si>
  <si>
    <t>氷丘中学校</t>
  </si>
  <si>
    <t>加古川山手中学校</t>
  </si>
  <si>
    <t>加古川中部中学校</t>
  </si>
  <si>
    <t>平岡中学校</t>
  </si>
  <si>
    <t>平岡南中学校</t>
  </si>
  <si>
    <t>浜の宮中学校</t>
  </si>
  <si>
    <t>別府中学校</t>
  </si>
  <si>
    <t>両荘中学校</t>
  </si>
  <si>
    <t>神吉中学校</t>
  </si>
  <si>
    <t>志方中学校</t>
  </si>
  <si>
    <t>陵南中学校</t>
  </si>
  <si>
    <t>宝殿中学校</t>
  </si>
  <si>
    <t>西脇中学校</t>
  </si>
  <si>
    <t>西脇東中学校</t>
  </si>
  <si>
    <t>西脇南中学校</t>
  </si>
  <si>
    <t>三木中学校</t>
  </si>
  <si>
    <t>別所中学校</t>
  </si>
  <si>
    <t>志染中学校</t>
  </si>
  <si>
    <t>星陽中学校</t>
  </si>
  <si>
    <t>緑が丘中学校</t>
  </si>
  <si>
    <t>自由が丘中学校</t>
  </si>
  <si>
    <t>三木東中学校</t>
  </si>
  <si>
    <t>吉川中学校</t>
  </si>
  <si>
    <t>高砂中学校</t>
  </si>
  <si>
    <t>荒井中学校</t>
  </si>
  <si>
    <t>鹿島中学校</t>
  </si>
  <si>
    <t>竜山中学校</t>
  </si>
  <si>
    <t>松陽中学校</t>
  </si>
  <si>
    <t>白陵中学校</t>
  </si>
  <si>
    <t>河合中学校</t>
  </si>
  <si>
    <t>小野南中学校</t>
  </si>
  <si>
    <t>小野中学校</t>
  </si>
  <si>
    <t>旭丘中学校</t>
  </si>
  <si>
    <t>北条中学校</t>
  </si>
  <si>
    <t>善防中学校</t>
  </si>
  <si>
    <t>加西中学校</t>
  </si>
  <si>
    <t>泉中学校</t>
  </si>
  <si>
    <t>社中学校</t>
  </si>
  <si>
    <t>滝野中学校</t>
  </si>
  <si>
    <t>東条中学校</t>
  </si>
  <si>
    <t>兵教大附属中学校</t>
  </si>
  <si>
    <t>中町中学校</t>
  </si>
  <si>
    <t>加美中学校</t>
  </si>
  <si>
    <t>八千代中学校</t>
  </si>
  <si>
    <t>黒田庄中学校</t>
  </si>
  <si>
    <t>稲美中学校</t>
  </si>
  <si>
    <t>稲美北中学校</t>
  </si>
  <si>
    <t>播磨中学校</t>
  </si>
  <si>
    <t>播磨南中学校</t>
  </si>
  <si>
    <t>増位中学校</t>
  </si>
  <si>
    <t>広嶺中学校</t>
  </si>
  <si>
    <t>姫路高丘中学校</t>
  </si>
  <si>
    <t>大白書中学校</t>
  </si>
  <si>
    <t>東光中学校</t>
  </si>
  <si>
    <t>白鷺中学校</t>
  </si>
  <si>
    <t>琴陵中学校</t>
  </si>
  <si>
    <t>山陽中学校</t>
  </si>
  <si>
    <t>姫路灘中学校</t>
  </si>
  <si>
    <t>飾磨東中学校</t>
  </si>
  <si>
    <t>飾磨中部中学校</t>
  </si>
  <si>
    <t>飾磨西中学校</t>
  </si>
  <si>
    <t>広畑中学校</t>
  </si>
  <si>
    <t>網干中学校</t>
  </si>
  <si>
    <t>朝日中学校</t>
  </si>
  <si>
    <t>神南中学校</t>
  </si>
  <si>
    <t>豊富中学校</t>
  </si>
  <si>
    <t>城山中学校</t>
  </si>
  <si>
    <t>花田中学校</t>
  </si>
  <si>
    <t>四郷中学校</t>
  </si>
  <si>
    <t>福崎西中学校</t>
  </si>
  <si>
    <t>神崎中学校</t>
  </si>
  <si>
    <t>鶴居中学校</t>
  </si>
  <si>
    <t>市川中学校</t>
  </si>
  <si>
    <t>瀬加中学校</t>
  </si>
  <si>
    <t>福崎東中学校</t>
  </si>
  <si>
    <t>香寺中学校</t>
  </si>
  <si>
    <t>大河内中学校</t>
  </si>
  <si>
    <t>家島中学校</t>
  </si>
  <si>
    <t>坊勢中学校</t>
  </si>
  <si>
    <t>置塩中学校</t>
  </si>
  <si>
    <t>鹿谷中学校</t>
  </si>
  <si>
    <t>菅野中学校</t>
  </si>
  <si>
    <t>賢明女子中学校</t>
  </si>
  <si>
    <t>淳心中学校</t>
  </si>
  <si>
    <t>林田中学校</t>
  </si>
  <si>
    <t>夢前中学校</t>
  </si>
  <si>
    <t>姫路東中学校</t>
  </si>
  <si>
    <t>城乾中学校</t>
  </si>
  <si>
    <t>大的中学校</t>
  </si>
  <si>
    <t>安室中学校</t>
  </si>
  <si>
    <t>書写中学校</t>
  </si>
  <si>
    <t>大津中学校</t>
  </si>
  <si>
    <t>相生中学校</t>
  </si>
  <si>
    <t>那波中学校</t>
  </si>
  <si>
    <t>双葉中学校</t>
  </si>
  <si>
    <t>矢野川中学校</t>
  </si>
  <si>
    <t>赤穂中学校</t>
  </si>
  <si>
    <t>赤穂東中学校</t>
  </si>
  <si>
    <t>赤穂西中学校</t>
  </si>
  <si>
    <t>坂越中学校</t>
  </si>
  <si>
    <t>有年中学校</t>
  </si>
  <si>
    <t>上郡中学校</t>
  </si>
  <si>
    <t>龍野東中学校</t>
  </si>
  <si>
    <t>龍野西中学校</t>
  </si>
  <si>
    <t>播磨高原東中学校</t>
  </si>
  <si>
    <t>新宮中学校</t>
  </si>
  <si>
    <t>太子東中学校</t>
  </si>
  <si>
    <t>太子西中学校</t>
  </si>
  <si>
    <t>揖保川中学校</t>
  </si>
  <si>
    <t>御津中学校</t>
  </si>
  <si>
    <t>佐用中学校</t>
  </si>
  <si>
    <t>上月中学校</t>
  </si>
  <si>
    <t>上津中学校</t>
  </si>
  <si>
    <t>三日月中学校</t>
  </si>
  <si>
    <t>山崎南中学校</t>
  </si>
  <si>
    <t>安富中学校</t>
  </si>
  <si>
    <t>一宮南中学校</t>
  </si>
  <si>
    <t>一宮北中学校</t>
  </si>
  <si>
    <t>波賀中学校</t>
  </si>
  <si>
    <t>千種中学校</t>
  </si>
  <si>
    <t>三土中学校</t>
  </si>
  <si>
    <t>山崎西中学校</t>
  </si>
  <si>
    <t>山崎東中学校</t>
  </si>
  <si>
    <t>三田学園中学校</t>
  </si>
  <si>
    <t>上野台中学校</t>
  </si>
  <si>
    <t>八景中学校</t>
  </si>
  <si>
    <t>三田長坂中学校</t>
  </si>
  <si>
    <t>狭間中学校</t>
  </si>
  <si>
    <t>けやき台中学校</t>
  </si>
  <si>
    <t>富士中学校</t>
  </si>
  <si>
    <t>藍中学校</t>
  </si>
  <si>
    <t>ゆりのき台中学校</t>
  </si>
  <si>
    <t>篠山中学校</t>
  </si>
  <si>
    <t>篠山東中学校</t>
  </si>
  <si>
    <t>西紀中学校</t>
  </si>
  <si>
    <t>丹南中学校</t>
  </si>
  <si>
    <t>今田中学校</t>
  </si>
  <si>
    <t>柏原中学校</t>
  </si>
  <si>
    <t>山南中学校</t>
  </si>
  <si>
    <t>和田中学校</t>
  </si>
  <si>
    <t>氷上中学校</t>
  </si>
  <si>
    <t>青垣中学校</t>
  </si>
  <si>
    <t>春日中学校</t>
  </si>
  <si>
    <t>市島中学校</t>
  </si>
  <si>
    <t>洲浜中学校</t>
  </si>
  <si>
    <t>青雲中学校</t>
  </si>
  <si>
    <t>由良中学校</t>
  </si>
  <si>
    <t>中川原中学校</t>
  </si>
  <si>
    <t>安乎中学校</t>
  </si>
  <si>
    <t>柳学園中学校</t>
  </si>
  <si>
    <t>広田中学校</t>
  </si>
  <si>
    <t>倭文中学校</t>
  </si>
  <si>
    <t>御原中学校</t>
  </si>
  <si>
    <t>辰美中学校</t>
  </si>
  <si>
    <t>三原中学校</t>
  </si>
  <si>
    <t>沼島中学校</t>
  </si>
  <si>
    <t>南淡中学校</t>
  </si>
  <si>
    <t>岩屋中学校</t>
  </si>
  <si>
    <t>一宮中学校</t>
  </si>
  <si>
    <t>北淡東中学校</t>
  </si>
  <si>
    <t>北淡西中学校</t>
  </si>
  <si>
    <t>五色中学校</t>
  </si>
  <si>
    <t>東浦中学校</t>
  </si>
  <si>
    <t>津名中学校</t>
  </si>
  <si>
    <t>豊岡南中学校</t>
  </si>
  <si>
    <t>豊岡北中学校</t>
  </si>
  <si>
    <t>港中学校</t>
  </si>
  <si>
    <t>城崎中学校</t>
  </si>
  <si>
    <t>森本中学校</t>
  </si>
  <si>
    <t>竹野中学校</t>
  </si>
  <si>
    <t>香住第一中学校</t>
  </si>
  <si>
    <t>香住第二中学校</t>
  </si>
  <si>
    <t>日高東中学校</t>
  </si>
  <si>
    <t>日高西中学校</t>
  </si>
  <si>
    <t>出石中学校</t>
  </si>
  <si>
    <t>但東中学校</t>
  </si>
  <si>
    <t>但東北中学校</t>
  </si>
  <si>
    <t>養父中学校</t>
  </si>
  <si>
    <t>大屋中学校</t>
  </si>
  <si>
    <t>関宮中学校</t>
  </si>
  <si>
    <t>八鹿中学校</t>
  </si>
  <si>
    <t>青渓中学校</t>
  </si>
  <si>
    <t>和田山中学校</t>
  </si>
  <si>
    <t>梁瀬中学校</t>
  </si>
  <si>
    <t>朝来中学校</t>
  </si>
  <si>
    <t>生野中学校</t>
  </si>
  <si>
    <t>兎塚中学校</t>
  </si>
  <si>
    <t>村岡中学校</t>
  </si>
  <si>
    <t>小代中学校</t>
  </si>
  <si>
    <t>射添中学校</t>
  </si>
  <si>
    <t>温泉中学校</t>
  </si>
  <si>
    <t>照来中学校</t>
  </si>
  <si>
    <t>八田中学校</t>
  </si>
  <si>
    <t>浜坂中学校</t>
  </si>
  <si>
    <t>県内高校</t>
  </si>
  <si>
    <t xml:space="preserve">学校番号を入力してください
：(高校4桁、中学3桁) </t>
  </si>
  <si>
    <t>長距離記録会　大会出場システム(中高生)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</si>
</sst>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\ ######0"/>
    <numFmt numFmtId="177" formatCode="#0"/>
    <numFmt numFmtId="178" formatCode="00"/>
    <numFmt numFmtId="179" formatCode="000000"/>
    <numFmt numFmtId="180" formatCode="0_);[Red]\(0\)"/>
    <numFmt numFmtId="181" formatCode="0&quot;名&quot;"/>
    <numFmt numFmtId="182" formatCode="0&quot;件&quot;"/>
    <numFmt numFmtId="183" formatCode="0_ "/>
  </numFmts>
  <fonts count="70">
    <font>
      <sz val="11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0"/>
      <name val="MS UI Gothic"/>
      <family val="3"/>
    </font>
    <font>
      <b/>
      <i/>
      <sz val="14"/>
      <color indexed="12"/>
      <name val="ＭＳ Ｐゴシック"/>
      <family val="3"/>
    </font>
    <font>
      <b/>
      <i/>
      <sz val="14"/>
      <color indexed="12"/>
      <name val="MS UI Gothic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i/>
      <sz val="16"/>
      <name val="ＭＳ Ｐゴシック"/>
      <family val="3"/>
    </font>
    <font>
      <sz val="10"/>
      <name val="ＭＳ Ｐゴシック"/>
      <family val="3"/>
    </font>
    <font>
      <b/>
      <sz val="9"/>
      <color indexed="12"/>
      <name val="ＭＳ Ｐゴシック"/>
      <family val="3"/>
    </font>
    <font>
      <b/>
      <sz val="9"/>
      <color indexed="10"/>
      <name val="ＭＳ Ｐゴシック"/>
      <family val="3"/>
    </font>
    <font>
      <sz val="9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i/>
      <sz val="11"/>
      <name val="ＭＳ Ｐゴシック"/>
      <family val="3"/>
    </font>
    <font>
      <i/>
      <sz val="9"/>
      <name val="ＭＳ Ｐゴシック"/>
      <family val="3"/>
    </font>
    <font>
      <b/>
      <i/>
      <sz val="9"/>
      <name val="ＭＳ Ｐゴシック"/>
      <family val="3"/>
    </font>
    <font>
      <b/>
      <sz val="14"/>
      <name val="MS UI Gothic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20"/>
      <color indexed="10"/>
      <name val="ＭＳ Ｐゴシック"/>
      <family val="3"/>
    </font>
    <font>
      <sz val="11"/>
      <color indexed="27"/>
      <name val="ＭＳ Ｐゴシック"/>
      <family val="3"/>
    </font>
    <font>
      <b/>
      <i/>
      <sz val="10"/>
      <color indexed="12"/>
      <name val="ＭＳ Ｐゴシック"/>
      <family val="3"/>
    </font>
    <font>
      <sz val="9"/>
      <name val="Meiryo UI"/>
      <family val="3"/>
    </font>
    <font>
      <b/>
      <i/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0"/>
      <name val="ＭＳ Ｐゴシック"/>
      <family val="3"/>
    </font>
    <font>
      <sz val="9"/>
      <color theme="0"/>
      <name val="ＭＳ Ｐゴシック"/>
      <family val="3"/>
    </font>
    <font>
      <b/>
      <u val="single"/>
      <sz val="20"/>
      <color rgb="FFFF0000"/>
      <name val="ＭＳ Ｐゴシック"/>
      <family val="3"/>
    </font>
    <font>
      <sz val="11"/>
      <color rgb="FFCCFFFF"/>
      <name val="ＭＳ Ｐゴシック"/>
      <family val="3"/>
    </font>
    <font>
      <sz val="11"/>
      <color theme="1"/>
      <name val="ＭＳ Ｐゴシック"/>
      <family val="3"/>
    </font>
    <font>
      <b/>
      <i/>
      <sz val="10"/>
      <color rgb="FF0000FF"/>
      <name val="ＭＳ Ｐゴシック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16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0" fillId="0" borderId="10" xfId="0" applyNumberFormat="1" applyBorder="1" applyAlignment="1" applyProtection="1">
      <alignment shrinkToFit="1"/>
      <protection locked="0"/>
    </xf>
    <xf numFmtId="0" fontId="0" fillId="0" borderId="11" xfId="0" applyNumberFormat="1" applyBorder="1" applyAlignment="1" applyProtection="1">
      <alignment shrinkToFit="1"/>
      <protection locked="0"/>
    </xf>
    <xf numFmtId="0" fontId="0" fillId="0" borderId="12" xfId="0" applyNumberFormat="1" applyBorder="1" applyAlignment="1" applyProtection="1">
      <alignment shrinkToFit="1"/>
      <protection locked="0"/>
    </xf>
    <xf numFmtId="0" fontId="0" fillId="0" borderId="13" xfId="0" applyNumberFormat="1" applyBorder="1" applyAlignment="1" applyProtection="1">
      <alignment shrinkToFit="1"/>
      <protection locked="0"/>
    </xf>
    <xf numFmtId="0" fontId="0" fillId="0" borderId="14" xfId="0" applyNumberFormat="1" applyBorder="1" applyAlignment="1" applyProtection="1">
      <alignment shrinkToFit="1"/>
      <protection locked="0"/>
    </xf>
    <xf numFmtId="0" fontId="0" fillId="0" borderId="15" xfId="0" applyNumberFormat="1" applyBorder="1" applyAlignment="1" applyProtection="1">
      <alignment shrinkToFit="1"/>
      <protection locked="0"/>
    </xf>
    <xf numFmtId="0" fontId="7" fillId="0" borderId="0" xfId="0" applyFont="1" applyAlignment="1">
      <alignment/>
    </xf>
    <xf numFmtId="0" fontId="14" fillId="0" borderId="0" xfId="0" applyFont="1" applyFill="1" applyBorder="1" applyAlignment="1">
      <alignment horizontal="center" wrapText="1"/>
    </xf>
    <xf numFmtId="0" fontId="7" fillId="0" borderId="0" xfId="0" applyNumberFormat="1" applyFont="1" applyAlignment="1">
      <alignment/>
    </xf>
    <xf numFmtId="0" fontId="13" fillId="0" borderId="0" xfId="0" applyFont="1" applyAlignment="1">
      <alignment/>
    </xf>
    <xf numFmtId="0" fontId="12" fillId="0" borderId="0" xfId="0" applyFont="1" applyFill="1" applyAlignment="1">
      <alignment horizontal="right"/>
    </xf>
    <xf numFmtId="0" fontId="12" fillId="0" borderId="0" xfId="0" applyFont="1" applyAlignment="1">
      <alignment/>
    </xf>
    <xf numFmtId="0" fontId="0" fillId="0" borderId="16" xfId="0" applyNumberFormat="1" applyBorder="1" applyAlignment="1" applyProtection="1">
      <alignment shrinkToFit="1"/>
      <protection locked="0"/>
    </xf>
    <xf numFmtId="0" fontId="0" fillId="0" borderId="17" xfId="0" applyNumberFormat="1" applyBorder="1" applyAlignment="1" applyProtection="1">
      <alignment shrinkToFit="1"/>
      <protection locked="0"/>
    </xf>
    <xf numFmtId="0" fontId="0" fillId="0" borderId="18" xfId="0" applyNumberFormat="1" applyBorder="1" applyAlignment="1" applyProtection="1">
      <alignment shrinkToFit="1"/>
      <protection locked="0"/>
    </xf>
    <xf numFmtId="0" fontId="0" fillId="0" borderId="19" xfId="0" applyNumberFormat="1" applyBorder="1" applyAlignment="1" applyProtection="1">
      <alignment shrinkToFit="1"/>
      <protection locked="0"/>
    </xf>
    <xf numFmtId="49" fontId="0" fillId="0" borderId="17" xfId="0" applyNumberFormat="1" applyBorder="1" applyAlignment="1" applyProtection="1">
      <alignment horizontal="right" shrinkToFit="1"/>
      <protection locked="0"/>
    </xf>
    <xf numFmtId="0" fontId="0" fillId="0" borderId="13" xfId="0" applyNumberFormat="1" applyBorder="1" applyAlignment="1" applyProtection="1">
      <alignment horizontal="center" shrinkToFit="1"/>
      <protection locked="0"/>
    </xf>
    <xf numFmtId="0" fontId="0" fillId="0" borderId="19" xfId="0" applyNumberFormat="1" applyBorder="1" applyAlignment="1" applyProtection="1">
      <alignment horizontal="center" shrinkToFit="1"/>
      <protection locked="0"/>
    </xf>
    <xf numFmtId="0" fontId="0" fillId="0" borderId="10" xfId="0" applyNumberFormat="1" applyBorder="1" applyAlignment="1" applyProtection="1">
      <alignment horizontal="center" shrinkToFit="1"/>
      <protection locked="0"/>
    </xf>
    <xf numFmtId="0" fontId="0" fillId="0" borderId="20" xfId="0" applyNumberFormat="1" applyBorder="1" applyAlignment="1" applyProtection="1">
      <alignment horizontal="center" shrinkToFit="1"/>
      <protection locked="0"/>
    </xf>
    <xf numFmtId="0" fontId="7" fillId="0" borderId="0" xfId="0" applyNumberFormat="1" applyFont="1" applyAlignment="1">
      <alignment shrinkToFit="1"/>
    </xf>
    <xf numFmtId="0" fontId="0" fillId="0" borderId="0" xfId="0" applyNumberFormat="1" applyAlignment="1">
      <alignment shrinkToFit="1"/>
    </xf>
    <xf numFmtId="0" fontId="0" fillId="0" borderId="21" xfId="0" applyNumberFormat="1" applyBorder="1" applyAlignment="1" applyProtection="1">
      <alignment shrinkToFit="1"/>
      <protection locked="0"/>
    </xf>
    <xf numFmtId="0" fontId="0" fillId="0" borderId="22" xfId="0" applyNumberFormat="1" applyBorder="1" applyAlignment="1" applyProtection="1">
      <alignment shrinkToFit="1"/>
      <protection locked="0"/>
    </xf>
    <xf numFmtId="0" fontId="0" fillId="0" borderId="23" xfId="0" applyNumberFormat="1" applyBorder="1" applyAlignment="1" applyProtection="1">
      <alignment shrinkToFit="1"/>
      <protection locked="0"/>
    </xf>
    <xf numFmtId="0" fontId="0" fillId="0" borderId="24" xfId="0" applyNumberFormat="1" applyBorder="1" applyAlignment="1" applyProtection="1">
      <alignment shrinkToFit="1"/>
      <protection locked="0"/>
    </xf>
    <xf numFmtId="49" fontId="0" fillId="0" borderId="22" xfId="0" applyNumberFormat="1" applyBorder="1" applyAlignment="1" applyProtection="1">
      <alignment horizontal="right" shrinkToFit="1"/>
      <protection locked="0"/>
    </xf>
    <xf numFmtId="0" fontId="0" fillId="0" borderId="14" xfId="0" applyNumberFormat="1" applyBorder="1" applyAlignment="1" applyProtection="1">
      <alignment horizontal="center" shrinkToFit="1"/>
      <protection locked="0"/>
    </xf>
    <xf numFmtId="0" fontId="0" fillId="0" borderId="24" xfId="0" applyNumberFormat="1" applyBorder="1" applyAlignment="1" applyProtection="1">
      <alignment horizontal="center" shrinkToFit="1"/>
      <protection locked="0"/>
    </xf>
    <xf numFmtId="0" fontId="0" fillId="0" borderId="11" xfId="0" applyNumberFormat="1" applyBorder="1" applyAlignment="1" applyProtection="1">
      <alignment horizontal="center" shrinkToFit="1"/>
      <protection locked="0"/>
    </xf>
    <xf numFmtId="0" fontId="0" fillId="0" borderId="25" xfId="0" applyNumberFormat="1" applyBorder="1" applyAlignment="1" applyProtection="1">
      <alignment horizontal="center" shrinkToFit="1"/>
      <protection locked="0"/>
    </xf>
    <xf numFmtId="0" fontId="0" fillId="0" borderId="26" xfId="0" applyNumberFormat="1" applyBorder="1" applyAlignment="1" applyProtection="1">
      <alignment shrinkToFit="1"/>
      <protection locked="0"/>
    </xf>
    <xf numFmtId="0" fontId="0" fillId="0" borderId="27" xfId="0" applyNumberFormat="1" applyBorder="1" applyAlignment="1" applyProtection="1">
      <alignment shrinkToFit="1"/>
      <protection locked="0"/>
    </xf>
    <xf numFmtId="0" fontId="0" fillId="0" borderId="28" xfId="0" applyNumberFormat="1" applyBorder="1" applyAlignment="1" applyProtection="1">
      <alignment shrinkToFit="1"/>
      <protection locked="0"/>
    </xf>
    <xf numFmtId="0" fontId="0" fillId="0" borderId="29" xfId="0" applyNumberFormat="1" applyBorder="1" applyAlignment="1" applyProtection="1">
      <alignment shrinkToFit="1"/>
      <protection locked="0"/>
    </xf>
    <xf numFmtId="49" fontId="0" fillId="0" borderId="27" xfId="0" applyNumberFormat="1" applyBorder="1" applyAlignment="1" applyProtection="1">
      <alignment horizontal="right" shrinkToFit="1"/>
      <protection locked="0"/>
    </xf>
    <xf numFmtId="0" fontId="0" fillId="0" borderId="15" xfId="0" applyNumberFormat="1" applyBorder="1" applyAlignment="1" applyProtection="1">
      <alignment horizontal="center" shrinkToFit="1"/>
      <protection locked="0"/>
    </xf>
    <xf numFmtId="0" fontId="0" fillId="0" borderId="29" xfId="0" applyNumberFormat="1" applyBorder="1" applyAlignment="1" applyProtection="1">
      <alignment horizontal="center" shrinkToFit="1"/>
      <protection locked="0"/>
    </xf>
    <xf numFmtId="0" fontId="0" fillId="0" borderId="12" xfId="0" applyNumberFormat="1" applyBorder="1" applyAlignment="1" applyProtection="1">
      <alignment horizontal="center" shrinkToFit="1"/>
      <protection locked="0"/>
    </xf>
    <xf numFmtId="0" fontId="0" fillId="0" borderId="30" xfId="0" applyNumberFormat="1" applyBorder="1" applyAlignment="1" applyProtection="1">
      <alignment horizontal="center" shrinkToFit="1"/>
      <protection locked="0"/>
    </xf>
    <xf numFmtId="0" fontId="0" fillId="33" borderId="31" xfId="0" applyNumberFormat="1" applyFill="1" applyBorder="1" applyAlignment="1" applyProtection="1">
      <alignment shrinkToFit="1"/>
      <protection hidden="1"/>
    </xf>
    <xf numFmtId="0" fontId="7" fillId="33" borderId="0" xfId="0" applyNumberFormat="1" applyFont="1" applyFill="1" applyAlignment="1" applyProtection="1">
      <alignment shrinkToFit="1"/>
      <protection hidden="1"/>
    </xf>
    <xf numFmtId="0" fontId="0" fillId="33" borderId="25" xfId="0" applyNumberFormat="1" applyFill="1" applyBorder="1" applyAlignment="1" applyProtection="1">
      <alignment shrinkToFit="1"/>
      <protection hidden="1"/>
    </xf>
    <xf numFmtId="0" fontId="0" fillId="33" borderId="30" xfId="0" applyNumberFormat="1" applyFill="1" applyBorder="1" applyAlignment="1" applyProtection="1">
      <alignment shrinkToFit="1"/>
      <protection hidden="1"/>
    </xf>
    <xf numFmtId="0" fontId="0" fillId="0" borderId="0" xfId="0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hidden="1"/>
    </xf>
    <xf numFmtId="0" fontId="62" fillId="0" borderId="0" xfId="0" applyNumberFormat="1" applyFont="1" applyFill="1" applyAlignment="1">
      <alignment/>
    </xf>
    <xf numFmtId="0" fontId="62" fillId="0" borderId="0" xfId="0" applyNumberFormat="1" applyFont="1" applyAlignment="1">
      <alignment/>
    </xf>
    <xf numFmtId="0" fontId="63" fillId="0" borderId="0" xfId="0" applyFont="1" applyAlignment="1">
      <alignment/>
    </xf>
    <xf numFmtId="0" fontId="64" fillId="0" borderId="0" xfId="0" applyFont="1" applyFill="1" applyBorder="1" applyAlignment="1">
      <alignment horizontal="center" wrapText="1"/>
    </xf>
    <xf numFmtId="0" fontId="63" fillId="0" borderId="0" xfId="0" applyNumberFormat="1" applyFont="1" applyAlignment="1">
      <alignment shrinkToFit="1"/>
    </xf>
    <xf numFmtId="0" fontId="63" fillId="0" borderId="0" xfId="0" applyNumberFormat="1" applyFont="1" applyFill="1" applyAlignment="1">
      <alignment/>
    </xf>
    <xf numFmtId="0" fontId="63" fillId="0" borderId="0" xfId="0" applyNumberFormat="1" applyFont="1" applyFill="1" applyAlignment="1" applyProtection="1">
      <alignment/>
      <protection/>
    </xf>
    <xf numFmtId="0" fontId="0" fillId="33" borderId="32" xfId="0" applyFill="1" applyBorder="1" applyAlignment="1">
      <alignment vertical="center"/>
    </xf>
    <xf numFmtId="0" fontId="0" fillId="33" borderId="33" xfId="0" applyFill="1" applyBorder="1" applyAlignment="1">
      <alignment vertical="center" wrapText="1"/>
    </xf>
    <xf numFmtId="0" fontId="0" fillId="33" borderId="34" xfId="0" applyFill="1" applyBorder="1" applyAlignment="1">
      <alignment vertical="center"/>
    </xf>
    <xf numFmtId="0" fontId="0" fillId="33" borderId="34" xfId="0" applyFill="1" applyBorder="1" applyAlignment="1">
      <alignment vertical="center" textRotation="255"/>
    </xf>
    <xf numFmtId="0" fontId="0" fillId="33" borderId="35" xfId="0" applyFill="1" applyBorder="1" applyAlignment="1">
      <alignment vertical="center" textRotation="255"/>
    </xf>
    <xf numFmtId="0" fontId="0" fillId="33" borderId="36" xfId="0" applyFill="1" applyBorder="1" applyAlignment="1">
      <alignment horizontal="center" vertical="center" wrapText="1"/>
    </xf>
    <xf numFmtId="0" fontId="11" fillId="33" borderId="37" xfId="0" applyFont="1" applyFill="1" applyBorder="1" applyAlignment="1">
      <alignment vertical="center" wrapText="1"/>
    </xf>
    <xf numFmtId="0" fontId="0" fillId="33" borderId="34" xfId="0" applyFill="1" applyBorder="1" applyAlignment="1">
      <alignment vertical="center" wrapText="1"/>
    </xf>
    <xf numFmtId="0" fontId="11" fillId="33" borderId="33" xfId="0" applyFont="1" applyFill="1" applyBorder="1" applyAlignment="1">
      <alignment vertical="center" wrapText="1"/>
    </xf>
    <xf numFmtId="0" fontId="0" fillId="33" borderId="36" xfId="0" applyFill="1" applyBorder="1" applyAlignment="1">
      <alignment vertical="center" textRotation="255"/>
    </xf>
    <xf numFmtId="0" fontId="0" fillId="33" borderId="38" xfId="0" applyFill="1" applyBorder="1" applyAlignment="1">
      <alignment vertical="center" textRotation="255" shrinkToFit="1"/>
    </xf>
    <xf numFmtId="0" fontId="0" fillId="33" borderId="0" xfId="0" applyFill="1" applyAlignment="1">
      <alignment vertical="center"/>
    </xf>
    <xf numFmtId="0" fontId="9" fillId="33" borderId="33" xfId="0" applyFont="1" applyFill="1" applyBorder="1" applyAlignment="1">
      <alignment horizontal="center" vertical="center" wrapText="1"/>
    </xf>
    <xf numFmtId="0" fontId="9" fillId="33" borderId="36" xfId="0" applyFont="1" applyFill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vertical="center" wrapText="1"/>
    </xf>
    <xf numFmtId="0" fontId="63" fillId="34" borderId="0" xfId="0" applyNumberFormat="1" applyFont="1" applyFill="1" applyAlignment="1">
      <alignment/>
    </xf>
    <xf numFmtId="0" fontId="63" fillId="0" borderId="0" xfId="0" applyNumberFormat="1" applyFont="1" applyBorder="1" applyAlignment="1" applyProtection="1">
      <alignment horizontal="center" shrinkToFit="1"/>
      <protection locked="0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NumberFormat="1" applyFont="1" applyFill="1" applyAlignment="1" applyProtection="1">
      <alignment/>
      <protection hidden="1"/>
    </xf>
    <xf numFmtId="0" fontId="63" fillId="0" borderId="0" xfId="0" applyFont="1" applyFill="1" applyAlignment="1">
      <alignment/>
    </xf>
    <xf numFmtId="0" fontId="9" fillId="35" borderId="38" xfId="0" applyFont="1" applyFill="1" applyBorder="1" applyAlignment="1">
      <alignment horizontal="center" shrinkToFit="1"/>
    </xf>
    <xf numFmtId="0" fontId="9" fillId="35" borderId="38" xfId="58" applyNumberFormat="1" applyFont="1" applyFill="1" applyBorder="1" applyAlignment="1" applyProtection="1">
      <alignment shrinkToFit="1"/>
      <protection hidden="1"/>
    </xf>
    <xf numFmtId="6" fontId="9" fillId="35" borderId="38" xfId="58" applyFont="1" applyFill="1" applyBorder="1" applyAlignment="1">
      <alignment/>
    </xf>
    <xf numFmtId="0" fontId="9" fillId="35" borderId="38" xfId="0" applyFont="1" applyFill="1" applyBorder="1" applyAlignment="1">
      <alignment/>
    </xf>
    <xf numFmtId="6" fontId="9" fillId="35" borderId="38" xfId="58" applyFont="1" applyFill="1" applyBorder="1" applyAlignment="1" applyProtection="1">
      <alignment shrinkToFit="1"/>
      <protection hidden="1"/>
    </xf>
    <xf numFmtId="0" fontId="17" fillId="35" borderId="38" xfId="0" applyFont="1" applyFill="1" applyBorder="1" applyAlignment="1" applyProtection="1">
      <alignment/>
      <protection hidden="1"/>
    </xf>
    <xf numFmtId="0" fontId="9" fillId="35" borderId="38" xfId="0" applyNumberFormat="1" applyFont="1" applyFill="1" applyBorder="1" applyAlignment="1" applyProtection="1">
      <alignment shrinkToFit="1"/>
      <protection hidden="1"/>
    </xf>
    <xf numFmtId="6" fontId="9" fillId="35" borderId="38" xfId="58" applyFont="1" applyFill="1" applyBorder="1" applyAlignment="1">
      <alignment shrinkToFit="1"/>
    </xf>
    <xf numFmtId="0" fontId="9" fillId="35" borderId="0" xfId="0" applyFont="1" applyFill="1" applyBorder="1" applyAlignment="1">
      <alignment horizontal="center" shrinkToFit="1"/>
    </xf>
    <xf numFmtId="0" fontId="17" fillId="35" borderId="0" xfId="0" applyFont="1" applyFill="1" applyBorder="1" applyAlignment="1" applyProtection="1">
      <alignment shrinkToFit="1"/>
      <protection hidden="1"/>
    </xf>
    <xf numFmtId="0" fontId="9" fillId="35" borderId="39" xfId="0" applyFont="1" applyFill="1" applyBorder="1" applyAlignment="1">
      <alignment shrinkToFit="1"/>
    </xf>
    <xf numFmtId="6" fontId="9" fillId="35" borderId="39" xfId="58" applyFont="1" applyFill="1" applyBorder="1" applyAlignment="1">
      <alignment shrinkToFit="1"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19" fillId="35" borderId="0" xfId="0" applyFont="1" applyFill="1" applyAlignment="1">
      <alignment horizontal="right"/>
    </xf>
    <xf numFmtId="0" fontId="0" fillId="35" borderId="0" xfId="0" applyFont="1" applyFill="1" applyBorder="1" applyAlignment="1" applyProtection="1">
      <alignment/>
      <protection hidden="1"/>
    </xf>
    <xf numFmtId="0" fontId="20" fillId="35" borderId="38" xfId="0" applyFont="1" applyFill="1" applyBorder="1" applyAlignment="1" applyProtection="1">
      <alignment horizontal="center" wrapText="1"/>
      <protection hidden="1"/>
    </xf>
    <xf numFmtId="0" fontId="21" fillId="35" borderId="40" xfId="0" applyFont="1" applyFill="1" applyBorder="1" applyAlignment="1" applyProtection="1">
      <alignment horizontal="center" wrapText="1"/>
      <protection hidden="1"/>
    </xf>
    <xf numFmtId="0" fontId="20" fillId="35" borderId="40" xfId="0" applyFont="1" applyFill="1" applyBorder="1" applyAlignment="1" applyProtection="1">
      <alignment horizontal="center" wrapText="1"/>
      <protection hidden="1"/>
    </xf>
    <xf numFmtId="0" fontId="0" fillId="35" borderId="0" xfId="0" applyFont="1" applyFill="1" applyBorder="1" applyAlignment="1">
      <alignment shrinkToFit="1"/>
    </xf>
    <xf numFmtId="0" fontId="22" fillId="35" borderId="0" xfId="0" applyFont="1" applyFill="1" applyAlignment="1">
      <alignment vertical="top"/>
    </xf>
    <xf numFmtId="0" fontId="65" fillId="35" borderId="0" xfId="0" applyFont="1" applyFill="1" applyAlignment="1">
      <alignment/>
    </xf>
    <xf numFmtId="0" fontId="66" fillId="35" borderId="0" xfId="0" applyFont="1" applyFill="1" applyAlignment="1" applyProtection="1">
      <alignment/>
      <protection hidden="1"/>
    </xf>
    <xf numFmtId="0" fontId="0" fillId="0" borderId="0" xfId="0" applyNumberFormat="1" applyFont="1" applyBorder="1" applyAlignment="1" applyProtection="1">
      <alignment shrinkToFit="1"/>
      <protection locked="0"/>
    </xf>
    <xf numFmtId="49" fontId="0" fillId="0" borderId="0" xfId="0" applyNumberFormat="1" applyFont="1" applyBorder="1" applyAlignment="1" applyProtection="1">
      <alignment horizontal="right" shrinkToFit="1"/>
      <protection locked="0"/>
    </xf>
    <xf numFmtId="0" fontId="0" fillId="0" borderId="0" xfId="0" applyNumberFormat="1" applyFont="1" applyFill="1" applyBorder="1" applyAlignment="1" applyProtection="1">
      <alignment shrinkToFit="1"/>
      <protection hidden="1"/>
    </xf>
    <xf numFmtId="0" fontId="0" fillId="33" borderId="0" xfId="0" applyNumberFormat="1" applyFont="1" applyFill="1" applyAlignment="1" applyProtection="1">
      <alignment shrinkToFit="1"/>
      <protection hidden="1"/>
    </xf>
    <xf numFmtId="0" fontId="0" fillId="0" borderId="0" xfId="0" applyNumberFormat="1" applyFont="1" applyBorder="1" applyAlignment="1" applyProtection="1">
      <alignment horizontal="center" shrinkToFit="1"/>
      <protection locked="0"/>
    </xf>
    <xf numFmtId="0" fontId="0" fillId="34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 hidden="1"/>
    </xf>
    <xf numFmtId="0" fontId="0" fillId="0" borderId="0" xfId="0" applyNumberFormat="1" applyFont="1" applyFill="1" applyBorder="1" applyAlignment="1" applyProtection="1">
      <alignment/>
      <protection hidden="1"/>
    </xf>
    <xf numFmtId="0" fontId="63" fillId="34" borderId="0" xfId="0" applyNumberFormat="1" applyFont="1" applyFill="1" applyAlignment="1" applyProtection="1">
      <alignment/>
      <protection hidden="1"/>
    </xf>
    <xf numFmtId="0" fontId="63" fillId="34" borderId="0" xfId="0" applyNumberFormat="1" applyFont="1" applyFill="1" applyAlignment="1" applyProtection="1">
      <alignment/>
      <protection/>
    </xf>
    <xf numFmtId="0" fontId="67" fillId="0" borderId="0" xfId="0" applyNumberFormat="1" applyFont="1" applyBorder="1" applyAlignment="1" applyProtection="1">
      <alignment shrinkToFit="1"/>
      <protection locked="0"/>
    </xf>
    <xf numFmtId="0" fontId="67" fillId="0" borderId="0" xfId="0" applyNumberFormat="1" applyFont="1" applyAlignment="1" applyProtection="1">
      <alignment/>
      <protection hidden="1"/>
    </xf>
    <xf numFmtId="49" fontId="67" fillId="0" borderId="0" xfId="0" applyNumberFormat="1" applyFont="1" applyBorder="1" applyAlignment="1" applyProtection="1">
      <alignment horizontal="right" shrinkToFit="1"/>
      <protection locked="0"/>
    </xf>
    <xf numFmtId="0" fontId="67" fillId="34" borderId="0" xfId="0" applyNumberFormat="1" applyFont="1" applyFill="1" applyAlignment="1">
      <alignment/>
    </xf>
    <xf numFmtId="0" fontId="0" fillId="0" borderId="0" xfId="0" applyAlignment="1">
      <alignment vertical="center"/>
    </xf>
    <xf numFmtId="0" fontId="17" fillId="35" borderId="38" xfId="0" applyFont="1" applyFill="1" applyBorder="1" applyAlignment="1" applyProtection="1">
      <alignment horizontal="center" vertical="center"/>
      <protection locked="0"/>
    </xf>
    <xf numFmtId="183" fontId="63" fillId="0" borderId="0" xfId="0" applyNumberFormat="1" applyFont="1" applyAlignment="1">
      <alignment vertical="center"/>
    </xf>
    <xf numFmtId="0" fontId="63" fillId="0" borderId="0" xfId="0" applyFont="1" applyAlignment="1">
      <alignment vertical="center"/>
    </xf>
    <xf numFmtId="0" fontId="63" fillId="34" borderId="0" xfId="0" applyNumberFormat="1" applyFont="1" applyFill="1" applyBorder="1" applyAlignment="1" applyProtection="1">
      <alignment/>
      <protection hidden="1"/>
    </xf>
    <xf numFmtId="0" fontId="63" fillId="34" borderId="0" xfId="0" applyNumberFormat="1" applyFont="1" applyFill="1" applyAlignment="1">
      <alignment horizontal="right"/>
    </xf>
    <xf numFmtId="0" fontId="63" fillId="0" borderId="0" xfId="0" applyNumberFormat="1" applyFont="1" applyAlignment="1">
      <alignment/>
    </xf>
    <xf numFmtId="0" fontId="9" fillId="35" borderId="38" xfId="0" applyFont="1" applyFill="1" applyBorder="1" applyAlignment="1">
      <alignment horizontal="center" shrinkToFit="1"/>
    </xf>
    <xf numFmtId="0" fontId="17" fillId="35" borderId="38" xfId="0" applyFont="1" applyFill="1" applyBorder="1" applyAlignment="1" applyProtection="1">
      <alignment horizontal="left"/>
      <protection locked="0"/>
    </xf>
    <xf numFmtId="0" fontId="17" fillId="35" borderId="41" xfId="0" applyFont="1" applyFill="1" applyBorder="1" applyAlignment="1" applyProtection="1">
      <alignment horizontal="left"/>
      <protection locked="0"/>
    </xf>
    <xf numFmtId="0" fontId="68" fillId="36" borderId="42" xfId="0" applyFont="1" applyFill="1" applyBorder="1" applyAlignment="1">
      <alignment horizontal="left" vertical="top" wrapText="1"/>
    </xf>
    <xf numFmtId="0" fontId="68" fillId="36" borderId="43" xfId="0" applyFont="1" applyFill="1" applyBorder="1" applyAlignment="1">
      <alignment horizontal="left" vertical="top" wrapText="1"/>
    </xf>
    <xf numFmtId="0" fontId="68" fillId="36" borderId="44" xfId="0" applyFont="1" applyFill="1" applyBorder="1" applyAlignment="1">
      <alignment horizontal="left" vertical="top" wrapText="1"/>
    </xf>
    <xf numFmtId="0" fontId="17" fillId="35" borderId="45" xfId="0" applyFont="1" applyFill="1" applyBorder="1" applyAlignment="1">
      <alignment horizontal="right" shrinkToFit="1"/>
    </xf>
    <xf numFmtId="0" fontId="17" fillId="35" borderId="46" xfId="0" applyFont="1" applyFill="1" applyBorder="1" applyAlignment="1">
      <alignment horizontal="right" shrinkToFit="1"/>
    </xf>
    <xf numFmtId="49" fontId="17" fillId="35" borderId="46" xfId="0" applyNumberFormat="1" applyFont="1" applyFill="1" applyBorder="1" applyAlignment="1" applyProtection="1">
      <alignment horizontal="left"/>
      <protection locked="0"/>
    </xf>
    <xf numFmtId="49" fontId="17" fillId="35" borderId="47" xfId="0" applyNumberFormat="1" applyFont="1" applyFill="1" applyBorder="1" applyAlignment="1" applyProtection="1">
      <alignment horizontal="left"/>
      <protection locked="0"/>
    </xf>
    <xf numFmtId="0" fontId="6" fillId="35" borderId="0" xfId="0" applyFont="1" applyFill="1" applyBorder="1" applyAlignment="1">
      <alignment horizontal="left" wrapText="1"/>
    </xf>
    <xf numFmtId="6" fontId="8" fillId="35" borderId="38" xfId="58" applyFont="1" applyFill="1" applyBorder="1" applyAlignment="1" applyProtection="1">
      <alignment horizontal="right" shrinkToFit="1"/>
      <protection hidden="1"/>
    </xf>
    <xf numFmtId="6" fontId="8" fillId="35" borderId="38" xfId="0" applyNumberFormat="1" applyFont="1" applyFill="1" applyBorder="1" applyAlignment="1">
      <alignment horizontal="right"/>
    </xf>
    <xf numFmtId="0" fontId="8" fillId="35" borderId="38" xfId="0" applyFont="1" applyFill="1" applyBorder="1" applyAlignment="1">
      <alignment horizontal="right"/>
    </xf>
    <xf numFmtId="0" fontId="17" fillId="35" borderId="48" xfId="0" applyFont="1" applyFill="1" applyBorder="1" applyAlignment="1">
      <alignment horizontal="right" shrinkToFit="1"/>
    </xf>
    <xf numFmtId="0" fontId="17" fillId="35" borderId="49" xfId="0" applyFont="1" applyFill="1" applyBorder="1" applyAlignment="1">
      <alignment horizontal="right" shrinkToFit="1"/>
    </xf>
    <xf numFmtId="0" fontId="17" fillId="35" borderId="50" xfId="0" applyFont="1" applyFill="1" applyBorder="1" applyAlignment="1">
      <alignment horizontal="right" shrinkToFit="1"/>
    </xf>
    <xf numFmtId="0" fontId="17" fillId="35" borderId="51" xfId="0" applyFont="1" applyFill="1" applyBorder="1" applyAlignment="1">
      <alignment horizontal="right" shrinkToFit="1"/>
    </xf>
    <xf numFmtId="49" fontId="17" fillId="35" borderId="51" xfId="0" applyNumberFormat="1" applyFont="1" applyFill="1" applyBorder="1" applyAlignment="1" applyProtection="1">
      <alignment horizontal="left"/>
      <protection locked="0"/>
    </xf>
    <xf numFmtId="49" fontId="17" fillId="35" borderId="52" xfId="0" applyNumberFormat="1" applyFont="1" applyFill="1" applyBorder="1" applyAlignment="1" applyProtection="1">
      <alignment horizontal="left"/>
      <protection locked="0"/>
    </xf>
    <xf numFmtId="0" fontId="17" fillId="35" borderId="49" xfId="0" applyFont="1" applyFill="1" applyBorder="1" applyAlignment="1" applyProtection="1">
      <alignment horizontal="left"/>
      <protection locked="0"/>
    </xf>
    <xf numFmtId="0" fontId="17" fillId="35" borderId="53" xfId="0" applyFont="1" applyFill="1" applyBorder="1" applyAlignment="1" applyProtection="1">
      <alignment horizontal="left"/>
      <protection locked="0"/>
    </xf>
    <xf numFmtId="0" fontId="18" fillId="35" borderId="54" xfId="0" applyFont="1" applyFill="1" applyBorder="1" applyAlignment="1">
      <alignment horizontal="right" wrapText="1" shrinkToFit="1"/>
    </xf>
    <xf numFmtId="0" fontId="18" fillId="35" borderId="55" xfId="0" applyFont="1" applyFill="1" applyBorder="1" applyAlignment="1">
      <alignment horizontal="right" wrapText="1" shrinkToFit="1"/>
    </xf>
    <xf numFmtId="0" fontId="19" fillId="35" borderId="56" xfId="0" applyFont="1" applyFill="1" applyBorder="1" applyAlignment="1">
      <alignment horizontal="center" vertical="center" wrapText="1"/>
    </xf>
    <xf numFmtId="0" fontId="19" fillId="35" borderId="57" xfId="0" applyFont="1" applyFill="1" applyBorder="1" applyAlignment="1">
      <alignment horizontal="center" vertical="center"/>
    </xf>
    <xf numFmtId="0" fontId="17" fillId="35" borderId="58" xfId="0" applyFont="1" applyFill="1" applyBorder="1" applyAlignment="1" applyProtection="1">
      <alignment horizontal="center" vertical="center"/>
      <protection locked="0"/>
    </xf>
    <xf numFmtId="0" fontId="17" fillId="35" borderId="59" xfId="0" applyFont="1" applyFill="1" applyBorder="1" applyAlignment="1" applyProtection="1">
      <alignment horizontal="center" vertical="center"/>
      <protection locked="0"/>
    </xf>
    <xf numFmtId="0" fontId="0" fillId="0" borderId="60" xfId="0" applyFont="1" applyBorder="1" applyAlignment="1" applyProtection="1">
      <alignment horizontal="left" shrinkToFit="1"/>
      <protection/>
    </xf>
    <xf numFmtId="6" fontId="8" fillId="35" borderId="38" xfId="0" applyNumberFormat="1" applyFont="1" applyFill="1" applyBorder="1" applyAlignment="1">
      <alignment horizontal="right" shrinkToFit="1"/>
    </xf>
    <xf numFmtId="6" fontId="8" fillId="35" borderId="39" xfId="0" applyNumberFormat="1" applyFont="1" applyFill="1" applyBorder="1" applyAlignment="1">
      <alignment horizontal="right" shrinkToFit="1"/>
    </xf>
    <xf numFmtId="6" fontId="10" fillId="35" borderId="50" xfId="58" applyFont="1" applyFill="1" applyBorder="1" applyAlignment="1" applyProtection="1">
      <alignment horizontal="right" vertical="center" shrinkToFit="1"/>
      <protection hidden="1"/>
    </xf>
    <xf numFmtId="6" fontId="10" fillId="35" borderId="51" xfId="58" applyFont="1" applyFill="1" applyBorder="1" applyAlignment="1" applyProtection="1">
      <alignment horizontal="right" vertical="center" shrinkToFit="1"/>
      <protection hidden="1"/>
    </xf>
    <xf numFmtId="6" fontId="10" fillId="35" borderId="52" xfId="58" applyFont="1" applyFill="1" applyBorder="1" applyAlignment="1" applyProtection="1">
      <alignment horizontal="right" vertical="center" shrinkToFit="1"/>
      <protection hidden="1"/>
    </xf>
    <xf numFmtId="0" fontId="17" fillId="35" borderId="55" xfId="0" applyFont="1" applyFill="1" applyBorder="1" applyAlignment="1">
      <alignment horizontal="right" shrinkToFit="1"/>
    </xf>
    <xf numFmtId="0" fontId="17" fillId="35" borderId="38" xfId="0" applyFont="1" applyFill="1" applyBorder="1" applyAlignment="1">
      <alignment horizontal="right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ill>
        <patternFill>
          <bgColor indexed="45"/>
        </patternFill>
      </fill>
    </dxf>
    <dxf>
      <font>
        <color indexed="9"/>
      </font>
    </dxf>
    <dxf>
      <fill>
        <patternFill>
          <bgColor indexed="45"/>
        </patternFill>
      </fill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6</xdr:row>
      <xdr:rowOff>0</xdr:rowOff>
    </xdr:from>
    <xdr:to>
      <xdr:col>1</xdr:col>
      <xdr:colOff>428625</xdr:colOff>
      <xdr:row>7</xdr:row>
      <xdr:rowOff>123825</xdr:rowOff>
    </xdr:to>
    <xdr:sp>
      <xdr:nvSpPr>
        <xdr:cNvPr id="1" name="Line 14"/>
        <xdr:cNvSpPr>
          <a:spLocks/>
        </xdr:cNvSpPr>
      </xdr:nvSpPr>
      <xdr:spPr>
        <a:xfrm>
          <a:off x="695325" y="1562100"/>
          <a:ext cx="0" cy="3524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11</xdr:col>
      <xdr:colOff>285750</xdr:colOff>
      <xdr:row>0</xdr:row>
      <xdr:rowOff>85725</xdr:rowOff>
    </xdr:from>
    <xdr:to>
      <xdr:col>19</xdr:col>
      <xdr:colOff>504825</xdr:colOff>
      <xdr:row>1</xdr:row>
      <xdr:rowOff>228600</xdr:rowOff>
    </xdr:to>
    <xdr:sp>
      <xdr:nvSpPr>
        <xdr:cNvPr id="2" name="AutoShape 17"/>
        <xdr:cNvSpPr>
          <a:spLocks/>
        </xdr:cNvSpPr>
      </xdr:nvSpPr>
      <xdr:spPr>
        <a:xfrm>
          <a:off x="5991225" y="85725"/>
          <a:ext cx="3429000" cy="44767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下記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④～⑥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以降に修正のあった場合には、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改めて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④～⑥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の作業を行なってください。</a:t>
          </a:r>
        </a:p>
      </xdr:txBody>
    </xdr:sp>
    <xdr:clientData fPrintsWithSheet="0"/>
  </xdr:twoCellAnchor>
  <xdr:twoCellAnchor>
    <xdr:from>
      <xdr:col>2</xdr:col>
      <xdr:colOff>342900</xdr:colOff>
      <xdr:row>7</xdr:row>
      <xdr:rowOff>200025</xdr:rowOff>
    </xdr:from>
    <xdr:to>
      <xdr:col>14</xdr:col>
      <xdr:colOff>600075</xdr:colOff>
      <xdr:row>7</xdr:row>
      <xdr:rowOff>200025</xdr:rowOff>
    </xdr:to>
    <xdr:sp>
      <xdr:nvSpPr>
        <xdr:cNvPr id="3" name="Line 11"/>
        <xdr:cNvSpPr>
          <a:spLocks/>
        </xdr:cNvSpPr>
      </xdr:nvSpPr>
      <xdr:spPr>
        <a:xfrm>
          <a:off x="1304925" y="1990725"/>
          <a:ext cx="6257925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5</xdr:col>
      <xdr:colOff>142875</xdr:colOff>
      <xdr:row>6</xdr:row>
      <xdr:rowOff>142875</xdr:rowOff>
    </xdr:from>
    <xdr:to>
      <xdr:col>8</xdr:col>
      <xdr:colOff>409575</xdr:colOff>
      <xdr:row>7</xdr:row>
      <xdr:rowOff>447675</xdr:rowOff>
    </xdr:to>
    <xdr:sp>
      <xdr:nvSpPr>
        <xdr:cNvPr id="4" name="Rectangle 16"/>
        <xdr:cNvSpPr>
          <a:spLocks/>
        </xdr:cNvSpPr>
      </xdr:nvSpPr>
      <xdr:spPr>
        <a:xfrm>
          <a:off x="3162300" y="1704975"/>
          <a:ext cx="1438275" cy="53340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修正は一覧内で当該セルを直接修正してください</a:t>
          </a:r>
        </a:p>
      </xdr:txBody>
    </xdr:sp>
    <xdr:clientData fPrintsWithSheet="0"/>
  </xdr:twoCellAnchor>
  <xdr:oneCellAnchor>
    <xdr:from>
      <xdr:col>8</xdr:col>
      <xdr:colOff>219075</xdr:colOff>
      <xdr:row>3</xdr:row>
      <xdr:rowOff>276225</xdr:rowOff>
    </xdr:from>
    <xdr:ext cx="238125" cy="200025"/>
    <xdr:sp>
      <xdr:nvSpPr>
        <xdr:cNvPr id="5" name="テキスト ボックス 1"/>
        <xdr:cNvSpPr txBox="1">
          <a:spLocks noChangeArrowheads="1"/>
        </xdr:cNvSpPr>
      </xdr:nvSpPr>
      <xdr:spPr>
        <a:xfrm>
          <a:off x="4410075" y="1085850"/>
          <a:ext cx="238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K735"/>
  <sheetViews>
    <sheetView tabSelected="1" workbookViewId="0" topLeftCell="A1">
      <selection activeCell="AN112" sqref="AN112"/>
    </sheetView>
  </sheetViews>
  <sheetFormatPr defaultColWidth="9.00390625" defaultRowHeight="13.5"/>
  <cols>
    <col min="1" max="1" width="3.50390625" style="0" bestFit="1" customWidth="1"/>
    <col min="2" max="2" width="9.125" style="0" customWidth="1"/>
    <col min="7" max="7" width="3.50390625" style="0" bestFit="1" customWidth="1"/>
    <col min="8" max="8" width="2.875" style="0" bestFit="1" customWidth="1"/>
    <col min="9" max="9" width="7.125" style="0" bestFit="1" customWidth="1"/>
    <col min="10" max="10" width="9.125" style="0" bestFit="1" customWidth="1"/>
    <col min="11" max="11" width="3.625" style="0" bestFit="1" customWidth="1"/>
    <col min="12" max="12" width="4.125" style="0" bestFit="1" customWidth="1"/>
    <col min="13" max="13" width="6.875" style="0" bestFit="1" customWidth="1"/>
    <col min="14" max="14" width="5.50390625" style="0" bestFit="1" customWidth="1"/>
    <col min="15" max="15" width="9.125" style="0" bestFit="1" customWidth="1"/>
    <col min="16" max="17" width="3.50390625" style="0" bestFit="1" customWidth="1"/>
    <col min="18" max="18" width="6.625" style="0" bestFit="1" customWidth="1"/>
    <col min="19" max="19" width="2.875" style="0" bestFit="1" customWidth="1"/>
    <col min="20" max="20" width="9.125" style="0" bestFit="1" customWidth="1"/>
    <col min="21" max="21" width="3.375" style="0" bestFit="1" customWidth="1"/>
    <col min="22" max="22" width="3.50390625" style="0" bestFit="1" customWidth="1"/>
    <col min="23" max="23" width="6.50390625" style="0" bestFit="1" customWidth="1"/>
    <col min="24" max="24" width="3.75390625" style="0" customWidth="1"/>
    <col min="25" max="25" width="4.25390625" style="0" customWidth="1"/>
    <col min="26" max="26" width="5.50390625" style="0" hidden="1" customWidth="1"/>
    <col min="27" max="27" width="4.625" style="0" hidden="1" customWidth="1"/>
    <col min="28" max="28" width="5.125" style="0" hidden="1" customWidth="1"/>
    <col min="29" max="29" width="4.625" style="0" hidden="1" customWidth="1"/>
    <col min="30" max="30" width="5.125" style="0" hidden="1" customWidth="1"/>
    <col min="31" max="31" width="8.75390625" style="0" hidden="1" customWidth="1"/>
    <col min="32" max="33" width="7.125" style="10" hidden="1" customWidth="1"/>
    <col min="34" max="34" width="9.00390625" style="10" customWidth="1"/>
  </cols>
  <sheetData>
    <row r="1" spans="1:37" s="75" customFormat="1" ht="24" customHeight="1">
      <c r="A1" s="91"/>
      <c r="B1" s="100" t="s">
        <v>730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79" t="s">
        <v>85</v>
      </c>
      <c r="W1" s="79" t="s">
        <v>86</v>
      </c>
      <c r="X1" s="125" t="s">
        <v>87</v>
      </c>
      <c r="Y1" s="125"/>
      <c r="Z1" s="92"/>
      <c r="AA1" s="135" t="s">
        <v>103</v>
      </c>
      <c r="AB1" s="135"/>
      <c r="AC1" s="135"/>
      <c r="AD1" s="135"/>
      <c r="AE1" s="135"/>
      <c r="AF1" s="76"/>
      <c r="AG1" s="109"/>
      <c r="AH1" s="109"/>
      <c r="AI1" s="109"/>
      <c r="AJ1" s="109"/>
      <c r="AK1" s="109"/>
    </row>
    <row r="2" spans="1:37" s="75" customFormat="1" ht="23.25" thickBot="1">
      <c r="A2" s="91"/>
      <c r="B2" s="99" t="s">
        <v>88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3" t="s">
        <v>84</v>
      </c>
      <c r="V2" s="80">
        <f>F9</f>
        <v>0</v>
      </c>
      <c r="W2" s="81">
        <v>500</v>
      </c>
      <c r="X2" s="136">
        <f>V2*W2</f>
        <v>0</v>
      </c>
      <c r="Y2" s="136"/>
      <c r="Z2" s="94"/>
      <c r="AA2" s="95"/>
      <c r="AB2" s="95"/>
      <c r="AC2" s="95"/>
      <c r="AD2" s="95" t="s">
        <v>26</v>
      </c>
      <c r="AE2" s="96"/>
      <c r="AF2" s="77" t="s">
        <v>93</v>
      </c>
      <c r="AG2" s="110"/>
      <c r="AH2" s="109"/>
      <c r="AI2" s="109"/>
      <c r="AJ2" s="109"/>
      <c r="AK2" s="109"/>
    </row>
    <row r="3" spans="1:37" s="75" customFormat="1" ht="16.5" customHeight="1" thickBot="1">
      <c r="A3" s="91"/>
      <c r="B3" s="128" t="s">
        <v>89</v>
      </c>
      <c r="C3" s="139" t="s">
        <v>90</v>
      </c>
      <c r="D3" s="140"/>
      <c r="E3" s="145"/>
      <c r="F3" s="145"/>
      <c r="G3" s="145"/>
      <c r="H3" s="145"/>
      <c r="I3" s="146"/>
      <c r="J3" s="101" t="e">
        <f>VLOOKUP(E3,$I$132:$J$137,2,FALSE)</f>
        <v>#N/A</v>
      </c>
      <c r="K3" s="141" t="s">
        <v>104</v>
      </c>
      <c r="L3" s="142"/>
      <c r="M3" s="143"/>
      <c r="N3" s="143"/>
      <c r="O3" s="143"/>
      <c r="P3" s="143"/>
      <c r="Q3" s="144"/>
      <c r="R3" s="91"/>
      <c r="S3" s="91"/>
      <c r="T3" s="91"/>
      <c r="U3" s="93" t="s">
        <v>105</v>
      </c>
      <c r="V3" s="82">
        <f>COUNTA($O$11:$O$130)+COUNTA($T$11:$T$130)+COUNTA($J$11:$J$130)</f>
        <v>0</v>
      </c>
      <c r="W3" s="83">
        <v>600</v>
      </c>
      <c r="X3" s="137">
        <f>V3*W3</f>
        <v>0</v>
      </c>
      <c r="Y3" s="138"/>
      <c r="Z3" s="94"/>
      <c r="AA3" s="84"/>
      <c r="AB3" s="84"/>
      <c r="AC3" s="84"/>
      <c r="AD3" s="84">
        <f>INT(COUNTIF(AD11:AD130,"▼")/4)</f>
        <v>0</v>
      </c>
      <c r="AE3" s="97"/>
      <c r="AF3" s="77" t="s">
        <v>94</v>
      </c>
      <c r="AG3" s="110"/>
      <c r="AH3" s="109"/>
      <c r="AI3" s="109"/>
      <c r="AJ3" s="109"/>
      <c r="AK3" s="109"/>
    </row>
    <row r="4" spans="1:37" s="75" customFormat="1" ht="24.75" customHeight="1">
      <c r="A4" s="91"/>
      <c r="B4" s="129"/>
      <c r="C4" s="147" t="s">
        <v>729</v>
      </c>
      <c r="D4" s="148"/>
      <c r="E4" s="119"/>
      <c r="F4" s="151" t="e">
        <f>VLOOKUP(E4,$O$132:$P$735,2,FALSE)</f>
        <v>#N/A</v>
      </c>
      <c r="G4" s="151"/>
      <c r="H4" s="151"/>
      <c r="I4" s="152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3"/>
      <c r="V4" s="85"/>
      <c r="W4" s="83"/>
      <c r="X4" s="136"/>
      <c r="Y4" s="136"/>
      <c r="Z4" s="98"/>
      <c r="AA4" s="91"/>
      <c r="AB4" s="91"/>
      <c r="AC4" s="91"/>
      <c r="AD4" s="91"/>
      <c r="AE4" s="91"/>
      <c r="AF4" s="77" t="s">
        <v>95</v>
      </c>
      <c r="AG4" s="110"/>
      <c r="AH4" s="109"/>
      <c r="AI4" s="109"/>
      <c r="AJ4" s="109"/>
      <c r="AK4" s="109"/>
    </row>
    <row r="5" spans="1:37" s="75" customFormat="1" ht="16.5" customHeight="1">
      <c r="A5" s="91"/>
      <c r="B5" s="129"/>
      <c r="C5" s="159" t="s">
        <v>92</v>
      </c>
      <c r="D5" s="160"/>
      <c r="E5" s="126"/>
      <c r="F5" s="126"/>
      <c r="G5" s="126"/>
      <c r="H5" s="126"/>
      <c r="I5" s="127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3"/>
      <c r="V5" s="85"/>
      <c r="W5" s="86"/>
      <c r="X5" s="154"/>
      <c r="Y5" s="154"/>
      <c r="Z5" s="87"/>
      <c r="AA5" s="91"/>
      <c r="AB5" s="91"/>
      <c r="AC5" s="91"/>
      <c r="AD5" s="91"/>
      <c r="AE5" s="91"/>
      <c r="AF5" s="50" t="s">
        <v>91</v>
      </c>
      <c r="AG5" s="111"/>
      <c r="AH5" s="109"/>
      <c r="AI5" s="109"/>
      <c r="AJ5" s="109"/>
      <c r="AK5" s="109"/>
    </row>
    <row r="6" spans="1:37" s="75" customFormat="1" ht="18" thickBot="1">
      <c r="A6" s="91"/>
      <c r="B6" s="130"/>
      <c r="C6" s="131" t="s">
        <v>102</v>
      </c>
      <c r="D6" s="132"/>
      <c r="E6" s="133"/>
      <c r="F6" s="133"/>
      <c r="G6" s="133"/>
      <c r="H6" s="133"/>
      <c r="I6" s="134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3"/>
      <c r="V6" s="85"/>
      <c r="W6" s="83"/>
      <c r="X6" s="136"/>
      <c r="Y6" s="136"/>
      <c r="Z6" s="88"/>
      <c r="AA6" s="91"/>
      <c r="AB6" s="91"/>
      <c r="AC6" s="91"/>
      <c r="AD6" s="91"/>
      <c r="AE6" s="91"/>
      <c r="AF6" s="50" t="s">
        <v>96</v>
      </c>
      <c r="AG6" s="110"/>
      <c r="AH6" s="109"/>
      <c r="AI6" s="109"/>
      <c r="AJ6" s="109"/>
      <c r="AK6" s="109"/>
    </row>
    <row r="7" spans="1:37" s="75" customFormat="1" ht="18" thickBot="1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3"/>
      <c r="V7" s="89"/>
      <c r="W7" s="90"/>
      <c r="X7" s="155"/>
      <c r="Y7" s="155"/>
      <c r="Z7" s="88"/>
      <c r="AA7" s="91"/>
      <c r="AB7" s="91"/>
      <c r="AC7" s="91"/>
      <c r="AD7" s="91"/>
      <c r="AE7" s="91"/>
      <c r="AF7" s="50" t="s">
        <v>97</v>
      </c>
      <c r="AG7" s="109"/>
      <c r="AH7" s="109"/>
      <c r="AI7" s="109"/>
      <c r="AJ7" s="109"/>
      <c r="AK7" s="109"/>
    </row>
    <row r="8" spans="1:36" s="75" customFormat="1" ht="36" customHeight="1" thickBot="1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149" t="s">
        <v>101</v>
      </c>
      <c r="U8" s="150"/>
      <c r="V8" s="156">
        <f>X2+X3+X4+X6+X5+X7</f>
        <v>0</v>
      </c>
      <c r="W8" s="157"/>
      <c r="X8" s="157"/>
      <c r="Y8" s="158"/>
      <c r="Z8" s="92"/>
      <c r="AA8" s="91"/>
      <c r="AB8" s="91"/>
      <c r="AC8" s="91"/>
      <c r="AD8" s="91"/>
      <c r="AE8" s="91"/>
      <c r="AF8" s="76"/>
      <c r="AG8" s="78"/>
      <c r="AH8" s="78"/>
      <c r="AI8" s="78"/>
      <c r="AJ8" s="78"/>
    </row>
    <row r="9" spans="2:36" ht="13.5">
      <c r="B9" s="153">
        <f>IF(E4="","",E4&amp;F4&amp;"（"&amp;E5&amp;" "&amp;E6&amp;"）")</f>
      </c>
      <c r="C9" s="153"/>
      <c r="D9" s="153"/>
      <c r="E9" s="153"/>
      <c r="F9" s="49"/>
      <c r="X9" s="14" t="s">
        <v>28</v>
      </c>
      <c r="Y9" s="15" t="s">
        <v>81</v>
      </c>
      <c r="AA9" s="13" t="s">
        <v>25</v>
      </c>
      <c r="AF9" s="53">
        <f>IF(E4="","",E4&amp;F4&amp;"（"&amp;E5&amp;"）")</f>
      </c>
      <c r="AG9" s="53"/>
      <c r="AH9" s="53"/>
      <c r="AI9" s="53"/>
      <c r="AJ9" s="53"/>
    </row>
    <row r="10" spans="1:36" ht="31.5" customHeight="1">
      <c r="A10" s="58" t="s">
        <v>112</v>
      </c>
      <c r="B10" s="59" t="s">
        <v>113</v>
      </c>
      <c r="C10" s="60" t="s">
        <v>114</v>
      </c>
      <c r="D10" s="60" t="s">
        <v>115</v>
      </c>
      <c r="E10" s="60" t="s">
        <v>116</v>
      </c>
      <c r="F10" s="60" t="s">
        <v>117</v>
      </c>
      <c r="G10" s="61" t="s">
        <v>118</v>
      </c>
      <c r="H10" s="62" t="s">
        <v>0</v>
      </c>
      <c r="I10" s="63" t="s">
        <v>119</v>
      </c>
      <c r="J10" s="64" t="s">
        <v>120</v>
      </c>
      <c r="K10" s="60" t="s">
        <v>121</v>
      </c>
      <c r="L10" s="65" t="s">
        <v>122</v>
      </c>
      <c r="M10" s="65" t="s">
        <v>123</v>
      </c>
      <c r="N10" s="62" t="s">
        <v>1</v>
      </c>
      <c r="O10" s="66" t="s">
        <v>124</v>
      </c>
      <c r="P10" s="60" t="s">
        <v>121</v>
      </c>
      <c r="Q10" s="65" t="s">
        <v>122</v>
      </c>
      <c r="R10" s="65" t="s">
        <v>123</v>
      </c>
      <c r="S10" s="67" t="s">
        <v>1</v>
      </c>
      <c r="T10" s="64" t="s">
        <v>125</v>
      </c>
      <c r="U10" s="60" t="s">
        <v>121</v>
      </c>
      <c r="V10" s="65" t="s">
        <v>122</v>
      </c>
      <c r="W10" s="65" t="s">
        <v>123</v>
      </c>
      <c r="X10" s="62" t="s">
        <v>1</v>
      </c>
      <c r="Y10" s="68" t="s">
        <v>13</v>
      </c>
      <c r="Z10" s="69"/>
      <c r="AA10" s="70" t="s">
        <v>17</v>
      </c>
      <c r="AB10" s="71" t="s">
        <v>18</v>
      </c>
      <c r="AC10" s="72" t="s">
        <v>19</v>
      </c>
      <c r="AD10" s="71" t="s">
        <v>20</v>
      </c>
      <c r="AE10" s="71" t="s">
        <v>27</v>
      </c>
      <c r="AF10" s="11" t="s">
        <v>82</v>
      </c>
      <c r="AG10" s="54" t="s">
        <v>83</v>
      </c>
      <c r="AH10" s="53"/>
      <c r="AI10" s="53"/>
      <c r="AJ10" s="53"/>
    </row>
    <row r="11" spans="1:36" s="26" customFormat="1" ht="12.75">
      <c r="A11" s="16"/>
      <c r="B11" s="7"/>
      <c r="C11" s="17"/>
      <c r="D11" s="17"/>
      <c r="E11" s="17"/>
      <c r="F11" s="17"/>
      <c r="G11" s="17"/>
      <c r="H11" s="18"/>
      <c r="I11" s="19"/>
      <c r="J11" s="4"/>
      <c r="K11" s="17"/>
      <c r="L11" s="17"/>
      <c r="M11" s="20"/>
      <c r="N11" s="18"/>
      <c r="O11" s="7"/>
      <c r="P11" s="17"/>
      <c r="Q11" s="17"/>
      <c r="R11" s="20"/>
      <c r="S11" s="19"/>
      <c r="T11" s="4"/>
      <c r="U11" s="17"/>
      <c r="V11" s="17"/>
      <c r="W11" s="20"/>
      <c r="X11" s="18"/>
      <c r="Y11" s="45">
        <f aca="true" t="shared" si="0" ref="Y11:Y42">IF(J11="","",COUNTA(J11,O11,T11))</f>
      </c>
      <c r="Z11" s="46">
        <f aca="true" t="shared" si="1" ref="Z11:Z42">IF(C11="","",LEN(C11)+LEN(D11))</f>
      </c>
      <c r="AA11" s="21"/>
      <c r="AB11" s="22"/>
      <c r="AC11" s="23"/>
      <c r="AD11" s="22"/>
      <c r="AE11" s="24"/>
      <c r="AF11" s="25">
        <f aca="true" t="shared" si="2" ref="AF11:AF42">IF(AND(I11="兵庫",AE11&lt;&gt;""),1,0)</f>
        <v>0</v>
      </c>
      <c r="AG11" s="55">
        <f aca="true" t="shared" si="3" ref="AG11:AG42">IF(AND(I11&lt;&gt;"兵庫",AE11&lt;&gt;""),1,0)</f>
        <v>0</v>
      </c>
      <c r="AH11" s="55"/>
      <c r="AI11" s="55"/>
      <c r="AJ11" s="55"/>
    </row>
    <row r="12" spans="1:36" s="26" customFormat="1" ht="12.75">
      <c r="A12" s="27"/>
      <c r="B12" s="8"/>
      <c r="C12" s="28"/>
      <c r="D12" s="28"/>
      <c r="E12" s="28"/>
      <c r="F12" s="28"/>
      <c r="G12" s="28"/>
      <c r="H12" s="29"/>
      <c r="I12" s="30"/>
      <c r="J12" s="5"/>
      <c r="K12" s="28"/>
      <c r="L12" s="28"/>
      <c r="M12" s="31"/>
      <c r="N12" s="29"/>
      <c r="O12" s="8"/>
      <c r="P12" s="28"/>
      <c r="Q12" s="28"/>
      <c r="R12" s="31"/>
      <c r="S12" s="30"/>
      <c r="T12" s="5"/>
      <c r="U12" s="28"/>
      <c r="V12" s="28"/>
      <c r="W12" s="31"/>
      <c r="X12" s="29"/>
      <c r="Y12" s="47">
        <f t="shared" si="0"/>
      </c>
      <c r="Z12" s="46">
        <f t="shared" si="1"/>
      </c>
      <c r="AA12" s="32"/>
      <c r="AB12" s="33"/>
      <c r="AC12" s="34"/>
      <c r="AD12" s="33"/>
      <c r="AE12" s="35"/>
      <c r="AF12" s="25">
        <f t="shared" si="2"/>
        <v>0</v>
      </c>
      <c r="AG12" s="25">
        <f t="shared" si="3"/>
        <v>0</v>
      </c>
      <c r="AH12" s="55"/>
      <c r="AI12" s="55"/>
      <c r="AJ12" s="55"/>
    </row>
    <row r="13" spans="1:36" s="26" customFormat="1" ht="12.75">
      <c r="A13" s="27"/>
      <c r="B13" s="8"/>
      <c r="C13" s="28"/>
      <c r="D13" s="28"/>
      <c r="E13" s="28"/>
      <c r="F13" s="28"/>
      <c r="G13" s="28"/>
      <c r="H13" s="29"/>
      <c r="I13" s="30"/>
      <c r="J13" s="5"/>
      <c r="K13" s="28"/>
      <c r="L13" s="28"/>
      <c r="M13" s="31"/>
      <c r="N13" s="29"/>
      <c r="O13" s="8"/>
      <c r="P13" s="28"/>
      <c r="Q13" s="28"/>
      <c r="R13" s="31"/>
      <c r="S13" s="30"/>
      <c r="T13" s="5"/>
      <c r="U13" s="28"/>
      <c r="V13" s="28"/>
      <c r="W13" s="31"/>
      <c r="X13" s="29"/>
      <c r="Y13" s="47">
        <f t="shared" si="0"/>
      </c>
      <c r="Z13" s="46">
        <f t="shared" si="1"/>
      </c>
      <c r="AA13" s="32"/>
      <c r="AB13" s="33"/>
      <c r="AC13" s="34"/>
      <c r="AD13" s="33"/>
      <c r="AE13" s="35"/>
      <c r="AF13" s="25">
        <f t="shared" si="2"/>
        <v>0</v>
      </c>
      <c r="AG13" s="55">
        <f t="shared" si="3"/>
        <v>0</v>
      </c>
      <c r="AH13" s="55"/>
      <c r="AI13" s="55"/>
      <c r="AJ13" s="55"/>
    </row>
    <row r="14" spans="1:34" s="26" customFormat="1" ht="12.75">
      <c r="A14" s="27"/>
      <c r="B14" s="8"/>
      <c r="C14" s="28"/>
      <c r="D14" s="28"/>
      <c r="E14" s="28"/>
      <c r="F14" s="28"/>
      <c r="G14" s="28"/>
      <c r="H14" s="29"/>
      <c r="I14" s="30"/>
      <c r="J14" s="5"/>
      <c r="K14" s="28"/>
      <c r="L14" s="28"/>
      <c r="M14" s="31"/>
      <c r="N14" s="29"/>
      <c r="O14" s="8"/>
      <c r="P14" s="28"/>
      <c r="Q14" s="28"/>
      <c r="R14" s="31"/>
      <c r="S14" s="30"/>
      <c r="T14" s="5"/>
      <c r="U14" s="28"/>
      <c r="V14" s="28"/>
      <c r="W14" s="31"/>
      <c r="X14" s="29"/>
      <c r="Y14" s="47">
        <f t="shared" si="0"/>
      </c>
      <c r="Z14" s="46">
        <f t="shared" si="1"/>
      </c>
      <c r="AA14" s="32"/>
      <c r="AB14" s="33"/>
      <c r="AC14" s="34"/>
      <c r="AD14" s="33"/>
      <c r="AE14" s="35"/>
      <c r="AF14" s="25">
        <f t="shared" si="2"/>
        <v>0</v>
      </c>
      <c r="AG14" s="55">
        <f t="shared" si="3"/>
        <v>0</v>
      </c>
      <c r="AH14" s="25"/>
    </row>
    <row r="15" spans="1:34" s="26" customFormat="1" ht="12.75">
      <c r="A15" s="27"/>
      <c r="B15" s="8"/>
      <c r="C15" s="28"/>
      <c r="D15" s="28"/>
      <c r="E15" s="28"/>
      <c r="F15" s="28"/>
      <c r="G15" s="28"/>
      <c r="H15" s="29"/>
      <c r="I15" s="30"/>
      <c r="J15" s="5"/>
      <c r="K15" s="28"/>
      <c r="L15" s="28"/>
      <c r="M15" s="31"/>
      <c r="N15" s="29"/>
      <c r="O15" s="8"/>
      <c r="P15" s="28"/>
      <c r="Q15" s="28"/>
      <c r="R15" s="31"/>
      <c r="S15" s="30"/>
      <c r="T15" s="5"/>
      <c r="U15" s="28"/>
      <c r="V15" s="28"/>
      <c r="W15" s="31"/>
      <c r="X15" s="29"/>
      <c r="Y15" s="47">
        <f t="shared" si="0"/>
      </c>
      <c r="Z15" s="46">
        <f t="shared" si="1"/>
      </c>
      <c r="AA15" s="32"/>
      <c r="AB15" s="33"/>
      <c r="AC15" s="34"/>
      <c r="AD15" s="33"/>
      <c r="AE15" s="35"/>
      <c r="AF15" s="25">
        <f t="shared" si="2"/>
        <v>0</v>
      </c>
      <c r="AG15" s="25">
        <f t="shared" si="3"/>
        <v>0</v>
      </c>
      <c r="AH15" s="25"/>
    </row>
    <row r="16" spans="1:34" s="26" customFormat="1" ht="12.75">
      <c r="A16" s="27"/>
      <c r="B16" s="8"/>
      <c r="C16" s="28"/>
      <c r="D16" s="28"/>
      <c r="E16" s="28"/>
      <c r="F16" s="28"/>
      <c r="G16" s="28"/>
      <c r="H16" s="29"/>
      <c r="I16" s="30"/>
      <c r="J16" s="5"/>
      <c r="K16" s="28"/>
      <c r="L16" s="28"/>
      <c r="M16" s="31"/>
      <c r="N16" s="29"/>
      <c r="O16" s="8"/>
      <c r="P16" s="28"/>
      <c r="Q16" s="28"/>
      <c r="R16" s="31"/>
      <c r="S16" s="30"/>
      <c r="T16" s="5"/>
      <c r="U16" s="28"/>
      <c r="V16" s="28"/>
      <c r="W16" s="31"/>
      <c r="X16" s="29"/>
      <c r="Y16" s="47">
        <f t="shared" si="0"/>
      </c>
      <c r="Z16" s="46">
        <f t="shared" si="1"/>
      </c>
      <c r="AA16" s="32"/>
      <c r="AB16" s="33"/>
      <c r="AC16" s="34"/>
      <c r="AD16" s="33"/>
      <c r="AE16" s="35"/>
      <c r="AF16" s="25">
        <f t="shared" si="2"/>
        <v>0</v>
      </c>
      <c r="AG16" s="25">
        <f t="shared" si="3"/>
        <v>0</v>
      </c>
      <c r="AH16" s="25"/>
    </row>
    <row r="17" spans="1:34" s="26" customFormat="1" ht="12.75">
      <c r="A17" s="27"/>
      <c r="B17" s="8"/>
      <c r="C17" s="28"/>
      <c r="D17" s="28"/>
      <c r="E17" s="28"/>
      <c r="F17" s="28"/>
      <c r="G17" s="28"/>
      <c r="H17" s="29"/>
      <c r="I17" s="30"/>
      <c r="J17" s="5"/>
      <c r="K17" s="28"/>
      <c r="L17" s="28"/>
      <c r="M17" s="31"/>
      <c r="N17" s="29"/>
      <c r="O17" s="8"/>
      <c r="P17" s="28"/>
      <c r="Q17" s="28"/>
      <c r="R17" s="31"/>
      <c r="S17" s="30"/>
      <c r="T17" s="5"/>
      <c r="U17" s="28"/>
      <c r="V17" s="28"/>
      <c r="W17" s="31"/>
      <c r="X17" s="29"/>
      <c r="Y17" s="47">
        <f t="shared" si="0"/>
      </c>
      <c r="Z17" s="46">
        <f t="shared" si="1"/>
      </c>
      <c r="AA17" s="32"/>
      <c r="AB17" s="33"/>
      <c r="AC17" s="34"/>
      <c r="AD17" s="33"/>
      <c r="AE17" s="35"/>
      <c r="AF17" s="25">
        <f t="shared" si="2"/>
        <v>0</v>
      </c>
      <c r="AG17" s="25">
        <f t="shared" si="3"/>
        <v>0</v>
      </c>
      <c r="AH17" s="25"/>
    </row>
    <row r="18" spans="1:34" s="26" customFormat="1" ht="12.75">
      <c r="A18" s="27"/>
      <c r="B18" s="8"/>
      <c r="C18" s="28"/>
      <c r="D18" s="28"/>
      <c r="E18" s="28"/>
      <c r="F18" s="28"/>
      <c r="G18" s="28"/>
      <c r="H18" s="29"/>
      <c r="I18" s="30"/>
      <c r="J18" s="5"/>
      <c r="K18" s="28"/>
      <c r="L18" s="28"/>
      <c r="M18" s="31"/>
      <c r="N18" s="29"/>
      <c r="O18" s="8"/>
      <c r="P18" s="28"/>
      <c r="Q18" s="28"/>
      <c r="R18" s="31"/>
      <c r="S18" s="30"/>
      <c r="T18" s="5"/>
      <c r="U18" s="28"/>
      <c r="V18" s="28"/>
      <c r="W18" s="31"/>
      <c r="X18" s="29"/>
      <c r="Y18" s="47">
        <f t="shared" si="0"/>
      </c>
      <c r="Z18" s="46">
        <f t="shared" si="1"/>
      </c>
      <c r="AA18" s="32"/>
      <c r="AB18" s="33"/>
      <c r="AC18" s="34"/>
      <c r="AD18" s="33"/>
      <c r="AE18" s="35"/>
      <c r="AF18" s="25">
        <f t="shared" si="2"/>
        <v>0</v>
      </c>
      <c r="AG18" s="25">
        <f t="shared" si="3"/>
        <v>0</v>
      </c>
      <c r="AH18" s="25"/>
    </row>
    <row r="19" spans="1:34" s="26" customFormat="1" ht="12.75">
      <c r="A19" s="27"/>
      <c r="B19" s="8"/>
      <c r="C19" s="28"/>
      <c r="D19" s="28"/>
      <c r="E19" s="28"/>
      <c r="F19" s="28"/>
      <c r="G19" s="28"/>
      <c r="H19" s="29"/>
      <c r="I19" s="30"/>
      <c r="J19" s="5"/>
      <c r="K19" s="28"/>
      <c r="L19" s="28"/>
      <c r="M19" s="31"/>
      <c r="N19" s="29"/>
      <c r="O19" s="8"/>
      <c r="P19" s="28"/>
      <c r="Q19" s="28"/>
      <c r="R19" s="31"/>
      <c r="S19" s="30"/>
      <c r="T19" s="5"/>
      <c r="U19" s="28"/>
      <c r="V19" s="28"/>
      <c r="W19" s="31"/>
      <c r="X19" s="29"/>
      <c r="Y19" s="47">
        <f t="shared" si="0"/>
      </c>
      <c r="Z19" s="46">
        <f t="shared" si="1"/>
      </c>
      <c r="AA19" s="32"/>
      <c r="AB19" s="33"/>
      <c r="AC19" s="34"/>
      <c r="AD19" s="33"/>
      <c r="AE19" s="35"/>
      <c r="AF19" s="25">
        <f t="shared" si="2"/>
        <v>0</v>
      </c>
      <c r="AG19" s="25">
        <f t="shared" si="3"/>
        <v>0</v>
      </c>
      <c r="AH19" s="25"/>
    </row>
    <row r="20" spans="1:34" s="26" customFormat="1" ht="12.75">
      <c r="A20" s="27"/>
      <c r="B20" s="8"/>
      <c r="C20" s="28"/>
      <c r="D20" s="28"/>
      <c r="E20" s="28"/>
      <c r="F20" s="28"/>
      <c r="G20" s="28"/>
      <c r="H20" s="29"/>
      <c r="I20" s="30"/>
      <c r="J20" s="5"/>
      <c r="K20" s="28"/>
      <c r="L20" s="28"/>
      <c r="M20" s="31"/>
      <c r="N20" s="29"/>
      <c r="O20" s="8"/>
      <c r="P20" s="28"/>
      <c r="Q20" s="28"/>
      <c r="R20" s="31"/>
      <c r="S20" s="30"/>
      <c r="T20" s="5"/>
      <c r="U20" s="28"/>
      <c r="V20" s="28"/>
      <c r="W20" s="31"/>
      <c r="X20" s="29"/>
      <c r="Y20" s="47">
        <f t="shared" si="0"/>
      </c>
      <c r="Z20" s="46">
        <f t="shared" si="1"/>
      </c>
      <c r="AA20" s="32"/>
      <c r="AB20" s="33"/>
      <c r="AC20" s="34"/>
      <c r="AD20" s="33"/>
      <c r="AE20" s="35"/>
      <c r="AF20" s="25">
        <f t="shared" si="2"/>
        <v>0</v>
      </c>
      <c r="AG20" s="25">
        <f t="shared" si="3"/>
        <v>0</v>
      </c>
      <c r="AH20" s="25"/>
    </row>
    <row r="21" spans="1:34" s="26" customFormat="1" ht="12.75">
      <c r="A21" s="27"/>
      <c r="B21" s="8"/>
      <c r="C21" s="28"/>
      <c r="D21" s="28"/>
      <c r="E21" s="28"/>
      <c r="F21" s="28"/>
      <c r="G21" s="28"/>
      <c r="H21" s="29"/>
      <c r="I21" s="30"/>
      <c r="J21" s="5"/>
      <c r="K21" s="28"/>
      <c r="L21" s="28"/>
      <c r="M21" s="31"/>
      <c r="N21" s="29"/>
      <c r="O21" s="8"/>
      <c r="P21" s="28"/>
      <c r="Q21" s="28"/>
      <c r="R21" s="31"/>
      <c r="S21" s="30"/>
      <c r="T21" s="5"/>
      <c r="U21" s="28"/>
      <c r="V21" s="28"/>
      <c r="W21" s="31"/>
      <c r="X21" s="29"/>
      <c r="Y21" s="47">
        <f t="shared" si="0"/>
      </c>
      <c r="Z21" s="46">
        <f t="shared" si="1"/>
      </c>
      <c r="AA21" s="32"/>
      <c r="AB21" s="33"/>
      <c r="AC21" s="34"/>
      <c r="AD21" s="33"/>
      <c r="AE21" s="35"/>
      <c r="AF21" s="25">
        <f t="shared" si="2"/>
        <v>0</v>
      </c>
      <c r="AG21" s="25">
        <f t="shared" si="3"/>
        <v>0</v>
      </c>
      <c r="AH21" s="25"/>
    </row>
    <row r="22" spans="1:34" s="26" customFormat="1" ht="12.75">
      <c r="A22" s="27"/>
      <c r="B22" s="8"/>
      <c r="C22" s="28"/>
      <c r="D22" s="28"/>
      <c r="E22" s="28"/>
      <c r="F22" s="28"/>
      <c r="G22" s="28"/>
      <c r="H22" s="29"/>
      <c r="I22" s="30"/>
      <c r="J22" s="5"/>
      <c r="K22" s="28"/>
      <c r="L22" s="28"/>
      <c r="M22" s="31"/>
      <c r="N22" s="29"/>
      <c r="O22" s="8"/>
      <c r="P22" s="28"/>
      <c r="Q22" s="28"/>
      <c r="R22" s="31"/>
      <c r="S22" s="30"/>
      <c r="T22" s="5"/>
      <c r="U22" s="28"/>
      <c r="V22" s="28"/>
      <c r="W22" s="31"/>
      <c r="X22" s="29"/>
      <c r="Y22" s="47">
        <f t="shared" si="0"/>
      </c>
      <c r="Z22" s="46">
        <f t="shared" si="1"/>
      </c>
      <c r="AA22" s="32"/>
      <c r="AB22" s="33"/>
      <c r="AC22" s="34"/>
      <c r="AD22" s="33"/>
      <c r="AE22" s="35"/>
      <c r="AF22" s="25">
        <f t="shared" si="2"/>
        <v>0</v>
      </c>
      <c r="AG22" s="25">
        <f t="shared" si="3"/>
        <v>0</v>
      </c>
      <c r="AH22" s="25"/>
    </row>
    <row r="23" spans="1:34" s="26" customFormat="1" ht="12.75">
      <c r="A23" s="27"/>
      <c r="B23" s="8"/>
      <c r="C23" s="28"/>
      <c r="D23" s="28"/>
      <c r="E23" s="28"/>
      <c r="F23" s="28"/>
      <c r="G23" s="28"/>
      <c r="H23" s="29"/>
      <c r="I23" s="30"/>
      <c r="J23" s="5"/>
      <c r="K23" s="28"/>
      <c r="L23" s="28"/>
      <c r="M23" s="31"/>
      <c r="N23" s="29"/>
      <c r="O23" s="8"/>
      <c r="P23" s="28"/>
      <c r="Q23" s="28"/>
      <c r="R23" s="31"/>
      <c r="S23" s="30"/>
      <c r="T23" s="5"/>
      <c r="U23" s="28"/>
      <c r="V23" s="28"/>
      <c r="W23" s="31"/>
      <c r="X23" s="29"/>
      <c r="Y23" s="47">
        <f t="shared" si="0"/>
      </c>
      <c r="Z23" s="46">
        <f t="shared" si="1"/>
      </c>
      <c r="AA23" s="32"/>
      <c r="AB23" s="33"/>
      <c r="AC23" s="34"/>
      <c r="AD23" s="33"/>
      <c r="AE23" s="35"/>
      <c r="AF23" s="25">
        <f t="shared" si="2"/>
        <v>0</v>
      </c>
      <c r="AG23" s="25">
        <f t="shared" si="3"/>
        <v>0</v>
      </c>
      <c r="AH23" s="25"/>
    </row>
    <row r="24" spans="1:34" s="26" customFormat="1" ht="12.75">
      <c r="A24" s="27"/>
      <c r="B24" s="8"/>
      <c r="C24" s="28"/>
      <c r="D24" s="28"/>
      <c r="E24" s="28"/>
      <c r="F24" s="28"/>
      <c r="G24" s="28"/>
      <c r="H24" s="29"/>
      <c r="I24" s="30"/>
      <c r="J24" s="5"/>
      <c r="K24" s="28"/>
      <c r="L24" s="28"/>
      <c r="M24" s="31"/>
      <c r="N24" s="29"/>
      <c r="O24" s="8"/>
      <c r="P24" s="28"/>
      <c r="Q24" s="28"/>
      <c r="R24" s="31"/>
      <c r="S24" s="30"/>
      <c r="T24" s="5"/>
      <c r="U24" s="28"/>
      <c r="V24" s="28"/>
      <c r="W24" s="31"/>
      <c r="X24" s="29"/>
      <c r="Y24" s="47">
        <f t="shared" si="0"/>
      </c>
      <c r="Z24" s="46">
        <f t="shared" si="1"/>
      </c>
      <c r="AA24" s="32"/>
      <c r="AB24" s="33"/>
      <c r="AC24" s="34"/>
      <c r="AD24" s="33"/>
      <c r="AE24" s="35"/>
      <c r="AF24" s="25">
        <f t="shared" si="2"/>
        <v>0</v>
      </c>
      <c r="AG24" s="25">
        <f t="shared" si="3"/>
        <v>0</v>
      </c>
      <c r="AH24" s="25"/>
    </row>
    <row r="25" spans="1:34" s="26" customFormat="1" ht="12.75">
      <c r="A25" s="27"/>
      <c r="B25" s="8"/>
      <c r="C25" s="28"/>
      <c r="D25" s="28"/>
      <c r="E25" s="28"/>
      <c r="F25" s="28"/>
      <c r="G25" s="28"/>
      <c r="H25" s="29"/>
      <c r="I25" s="30"/>
      <c r="J25" s="5"/>
      <c r="K25" s="28"/>
      <c r="L25" s="28"/>
      <c r="M25" s="31"/>
      <c r="N25" s="29"/>
      <c r="O25" s="8"/>
      <c r="P25" s="28"/>
      <c r="Q25" s="28"/>
      <c r="R25" s="31"/>
      <c r="S25" s="30"/>
      <c r="T25" s="5"/>
      <c r="U25" s="28"/>
      <c r="V25" s="28"/>
      <c r="W25" s="31"/>
      <c r="X25" s="29"/>
      <c r="Y25" s="47">
        <f t="shared" si="0"/>
      </c>
      <c r="Z25" s="46">
        <f t="shared" si="1"/>
      </c>
      <c r="AA25" s="32"/>
      <c r="AB25" s="33"/>
      <c r="AC25" s="34"/>
      <c r="AD25" s="33"/>
      <c r="AE25" s="35"/>
      <c r="AF25" s="25">
        <f t="shared" si="2"/>
        <v>0</v>
      </c>
      <c r="AG25" s="25">
        <f t="shared" si="3"/>
        <v>0</v>
      </c>
      <c r="AH25" s="25"/>
    </row>
    <row r="26" spans="1:34" s="26" customFormat="1" ht="12.75">
      <c r="A26" s="27"/>
      <c r="B26" s="8"/>
      <c r="C26" s="28"/>
      <c r="D26" s="28"/>
      <c r="E26" s="28"/>
      <c r="F26" s="28"/>
      <c r="G26" s="28"/>
      <c r="H26" s="29"/>
      <c r="I26" s="30"/>
      <c r="J26" s="5"/>
      <c r="K26" s="28"/>
      <c r="L26" s="28"/>
      <c r="M26" s="31"/>
      <c r="N26" s="29"/>
      <c r="O26" s="8"/>
      <c r="P26" s="28"/>
      <c r="Q26" s="28"/>
      <c r="R26" s="31"/>
      <c r="S26" s="30"/>
      <c r="T26" s="5"/>
      <c r="U26" s="28"/>
      <c r="V26" s="28"/>
      <c r="W26" s="31"/>
      <c r="X26" s="29"/>
      <c r="Y26" s="47">
        <f t="shared" si="0"/>
      </c>
      <c r="Z26" s="46">
        <f t="shared" si="1"/>
      </c>
      <c r="AA26" s="32"/>
      <c r="AB26" s="33"/>
      <c r="AC26" s="34"/>
      <c r="AD26" s="33"/>
      <c r="AE26" s="35"/>
      <c r="AF26" s="25">
        <f t="shared" si="2"/>
        <v>0</v>
      </c>
      <c r="AG26" s="25">
        <f t="shared" si="3"/>
        <v>0</v>
      </c>
      <c r="AH26" s="25"/>
    </row>
    <row r="27" spans="1:34" s="26" customFormat="1" ht="12.75">
      <c r="A27" s="27"/>
      <c r="B27" s="8"/>
      <c r="C27" s="28"/>
      <c r="D27" s="28"/>
      <c r="E27" s="28"/>
      <c r="F27" s="28"/>
      <c r="G27" s="28"/>
      <c r="H27" s="29"/>
      <c r="I27" s="30"/>
      <c r="J27" s="5"/>
      <c r="K27" s="28"/>
      <c r="L27" s="28"/>
      <c r="M27" s="31"/>
      <c r="N27" s="29"/>
      <c r="O27" s="8"/>
      <c r="P27" s="28"/>
      <c r="Q27" s="28"/>
      <c r="R27" s="31"/>
      <c r="S27" s="30"/>
      <c r="T27" s="5"/>
      <c r="U27" s="28"/>
      <c r="V27" s="28"/>
      <c r="W27" s="31"/>
      <c r="X27" s="29"/>
      <c r="Y27" s="47">
        <f t="shared" si="0"/>
      </c>
      <c r="Z27" s="46">
        <f t="shared" si="1"/>
      </c>
      <c r="AA27" s="32"/>
      <c r="AB27" s="33"/>
      <c r="AC27" s="34"/>
      <c r="AD27" s="33"/>
      <c r="AE27" s="35"/>
      <c r="AF27" s="25">
        <f t="shared" si="2"/>
        <v>0</v>
      </c>
      <c r="AG27" s="25">
        <f t="shared" si="3"/>
        <v>0</v>
      </c>
      <c r="AH27" s="25"/>
    </row>
    <row r="28" spans="1:34" s="26" customFormat="1" ht="12.75">
      <c r="A28" s="27"/>
      <c r="B28" s="8"/>
      <c r="C28" s="28"/>
      <c r="D28" s="28"/>
      <c r="E28" s="28"/>
      <c r="F28" s="28"/>
      <c r="G28" s="28"/>
      <c r="H28" s="29"/>
      <c r="I28" s="30"/>
      <c r="J28" s="5"/>
      <c r="K28" s="28"/>
      <c r="L28" s="28"/>
      <c r="M28" s="31"/>
      <c r="N28" s="29"/>
      <c r="O28" s="8"/>
      <c r="P28" s="28"/>
      <c r="Q28" s="28"/>
      <c r="R28" s="31"/>
      <c r="S28" s="30"/>
      <c r="T28" s="5"/>
      <c r="U28" s="28"/>
      <c r="V28" s="28"/>
      <c r="W28" s="31"/>
      <c r="X28" s="29"/>
      <c r="Y28" s="47">
        <f t="shared" si="0"/>
      </c>
      <c r="Z28" s="46">
        <f t="shared" si="1"/>
      </c>
      <c r="AA28" s="32"/>
      <c r="AB28" s="33"/>
      <c r="AC28" s="34"/>
      <c r="AD28" s="33"/>
      <c r="AE28" s="35"/>
      <c r="AF28" s="25">
        <f t="shared" si="2"/>
        <v>0</v>
      </c>
      <c r="AG28" s="25">
        <f t="shared" si="3"/>
        <v>0</v>
      </c>
      <c r="AH28" s="25"/>
    </row>
    <row r="29" spans="1:34" s="26" customFormat="1" ht="12.75">
      <c r="A29" s="27"/>
      <c r="B29" s="8"/>
      <c r="C29" s="28"/>
      <c r="D29" s="28"/>
      <c r="E29" s="28"/>
      <c r="F29" s="28"/>
      <c r="G29" s="28"/>
      <c r="H29" s="29"/>
      <c r="I29" s="30"/>
      <c r="J29" s="5"/>
      <c r="K29" s="28"/>
      <c r="L29" s="28"/>
      <c r="M29" s="31"/>
      <c r="N29" s="29"/>
      <c r="O29" s="8"/>
      <c r="P29" s="28"/>
      <c r="Q29" s="28"/>
      <c r="R29" s="31"/>
      <c r="S29" s="30"/>
      <c r="T29" s="5"/>
      <c r="U29" s="28"/>
      <c r="V29" s="28"/>
      <c r="W29" s="31"/>
      <c r="X29" s="29"/>
      <c r="Y29" s="47">
        <f t="shared" si="0"/>
      </c>
      <c r="Z29" s="46">
        <f t="shared" si="1"/>
      </c>
      <c r="AA29" s="32"/>
      <c r="AB29" s="33"/>
      <c r="AC29" s="34"/>
      <c r="AD29" s="33"/>
      <c r="AE29" s="35"/>
      <c r="AF29" s="25">
        <f t="shared" si="2"/>
        <v>0</v>
      </c>
      <c r="AG29" s="25">
        <f t="shared" si="3"/>
        <v>0</v>
      </c>
      <c r="AH29" s="25"/>
    </row>
    <row r="30" spans="1:34" s="26" customFormat="1" ht="12.75">
      <c r="A30" s="27"/>
      <c r="B30" s="8"/>
      <c r="C30" s="28"/>
      <c r="D30" s="28"/>
      <c r="E30" s="28"/>
      <c r="F30" s="28"/>
      <c r="G30" s="28"/>
      <c r="H30" s="29"/>
      <c r="I30" s="30"/>
      <c r="J30" s="5"/>
      <c r="K30" s="28"/>
      <c r="L30" s="28"/>
      <c r="M30" s="31"/>
      <c r="N30" s="29"/>
      <c r="O30" s="8"/>
      <c r="P30" s="28"/>
      <c r="Q30" s="28"/>
      <c r="R30" s="31"/>
      <c r="S30" s="30"/>
      <c r="T30" s="5"/>
      <c r="U30" s="28"/>
      <c r="V30" s="28"/>
      <c r="W30" s="31"/>
      <c r="X30" s="29"/>
      <c r="Y30" s="47">
        <f t="shared" si="0"/>
      </c>
      <c r="Z30" s="46">
        <f t="shared" si="1"/>
      </c>
      <c r="AA30" s="32"/>
      <c r="AB30" s="33"/>
      <c r="AC30" s="34"/>
      <c r="AD30" s="33"/>
      <c r="AE30" s="35"/>
      <c r="AF30" s="25">
        <f t="shared" si="2"/>
        <v>0</v>
      </c>
      <c r="AG30" s="25">
        <f t="shared" si="3"/>
        <v>0</v>
      </c>
      <c r="AH30" s="25"/>
    </row>
    <row r="31" spans="1:34" s="26" customFormat="1" ht="12.75">
      <c r="A31" s="27"/>
      <c r="B31" s="8"/>
      <c r="C31" s="28"/>
      <c r="D31" s="28"/>
      <c r="E31" s="28"/>
      <c r="F31" s="28"/>
      <c r="G31" s="28"/>
      <c r="H31" s="29"/>
      <c r="I31" s="30"/>
      <c r="J31" s="5"/>
      <c r="K31" s="28"/>
      <c r="L31" s="28"/>
      <c r="M31" s="31"/>
      <c r="N31" s="29"/>
      <c r="O31" s="8"/>
      <c r="P31" s="28"/>
      <c r="Q31" s="28"/>
      <c r="R31" s="31"/>
      <c r="S31" s="30"/>
      <c r="T31" s="5"/>
      <c r="U31" s="28"/>
      <c r="V31" s="28"/>
      <c r="W31" s="31"/>
      <c r="X31" s="29"/>
      <c r="Y31" s="47">
        <f t="shared" si="0"/>
      </c>
      <c r="Z31" s="46">
        <f t="shared" si="1"/>
      </c>
      <c r="AA31" s="32"/>
      <c r="AB31" s="33"/>
      <c r="AC31" s="34"/>
      <c r="AD31" s="33"/>
      <c r="AE31" s="35"/>
      <c r="AF31" s="25">
        <f t="shared" si="2"/>
        <v>0</v>
      </c>
      <c r="AG31" s="25">
        <f t="shared" si="3"/>
        <v>0</v>
      </c>
      <c r="AH31" s="25"/>
    </row>
    <row r="32" spans="1:34" s="26" customFormat="1" ht="12.75">
      <c r="A32" s="27"/>
      <c r="B32" s="8"/>
      <c r="C32" s="28"/>
      <c r="D32" s="28"/>
      <c r="E32" s="28"/>
      <c r="F32" s="28"/>
      <c r="G32" s="28"/>
      <c r="H32" s="29"/>
      <c r="I32" s="30"/>
      <c r="J32" s="5"/>
      <c r="K32" s="28"/>
      <c r="L32" s="28"/>
      <c r="M32" s="31"/>
      <c r="N32" s="29"/>
      <c r="O32" s="8"/>
      <c r="P32" s="28"/>
      <c r="Q32" s="28"/>
      <c r="R32" s="31"/>
      <c r="S32" s="30"/>
      <c r="T32" s="5"/>
      <c r="U32" s="28"/>
      <c r="V32" s="28"/>
      <c r="W32" s="31"/>
      <c r="X32" s="29"/>
      <c r="Y32" s="47">
        <f t="shared" si="0"/>
      </c>
      <c r="Z32" s="46">
        <f t="shared" si="1"/>
      </c>
      <c r="AA32" s="32"/>
      <c r="AB32" s="33"/>
      <c r="AC32" s="34"/>
      <c r="AD32" s="33"/>
      <c r="AE32" s="35"/>
      <c r="AF32" s="25">
        <f t="shared" si="2"/>
        <v>0</v>
      </c>
      <c r="AG32" s="25">
        <f t="shared" si="3"/>
        <v>0</v>
      </c>
      <c r="AH32" s="25"/>
    </row>
    <row r="33" spans="1:34" s="26" customFormat="1" ht="12.75">
      <c r="A33" s="27"/>
      <c r="B33" s="8"/>
      <c r="C33" s="28"/>
      <c r="D33" s="28"/>
      <c r="E33" s="28"/>
      <c r="F33" s="28"/>
      <c r="G33" s="28"/>
      <c r="H33" s="29"/>
      <c r="I33" s="30"/>
      <c r="J33" s="5"/>
      <c r="K33" s="28"/>
      <c r="L33" s="28"/>
      <c r="M33" s="31"/>
      <c r="N33" s="29"/>
      <c r="O33" s="8"/>
      <c r="P33" s="28"/>
      <c r="Q33" s="28"/>
      <c r="R33" s="31"/>
      <c r="S33" s="30"/>
      <c r="T33" s="5"/>
      <c r="U33" s="28"/>
      <c r="V33" s="28"/>
      <c r="W33" s="31"/>
      <c r="X33" s="29"/>
      <c r="Y33" s="47">
        <f t="shared" si="0"/>
      </c>
      <c r="Z33" s="46">
        <f t="shared" si="1"/>
      </c>
      <c r="AA33" s="32"/>
      <c r="AB33" s="33"/>
      <c r="AC33" s="34"/>
      <c r="AD33" s="33"/>
      <c r="AE33" s="35"/>
      <c r="AF33" s="25">
        <f t="shared" si="2"/>
        <v>0</v>
      </c>
      <c r="AG33" s="25">
        <f t="shared" si="3"/>
        <v>0</v>
      </c>
      <c r="AH33" s="25"/>
    </row>
    <row r="34" spans="1:34" s="26" customFormat="1" ht="12.75">
      <c r="A34" s="27"/>
      <c r="B34" s="8"/>
      <c r="C34" s="28"/>
      <c r="D34" s="28"/>
      <c r="E34" s="28"/>
      <c r="F34" s="28"/>
      <c r="G34" s="28"/>
      <c r="H34" s="29"/>
      <c r="I34" s="30"/>
      <c r="J34" s="5"/>
      <c r="K34" s="28"/>
      <c r="L34" s="28"/>
      <c r="M34" s="31"/>
      <c r="N34" s="29"/>
      <c r="O34" s="8"/>
      <c r="P34" s="28"/>
      <c r="Q34" s="28"/>
      <c r="R34" s="31"/>
      <c r="S34" s="30"/>
      <c r="T34" s="5"/>
      <c r="U34" s="28"/>
      <c r="V34" s="28"/>
      <c r="W34" s="31"/>
      <c r="X34" s="29"/>
      <c r="Y34" s="47">
        <f t="shared" si="0"/>
      </c>
      <c r="Z34" s="46">
        <f t="shared" si="1"/>
      </c>
      <c r="AA34" s="32"/>
      <c r="AB34" s="33"/>
      <c r="AC34" s="34"/>
      <c r="AD34" s="33"/>
      <c r="AE34" s="35"/>
      <c r="AF34" s="25">
        <f t="shared" si="2"/>
        <v>0</v>
      </c>
      <c r="AG34" s="25">
        <f t="shared" si="3"/>
        <v>0</v>
      </c>
      <c r="AH34" s="25"/>
    </row>
    <row r="35" spans="1:34" s="26" customFormat="1" ht="12.75">
      <c r="A35" s="27"/>
      <c r="B35" s="8"/>
      <c r="C35" s="28"/>
      <c r="D35" s="28"/>
      <c r="E35" s="28"/>
      <c r="F35" s="28"/>
      <c r="G35" s="28"/>
      <c r="H35" s="29"/>
      <c r="I35" s="30"/>
      <c r="J35" s="5"/>
      <c r="K35" s="28"/>
      <c r="L35" s="28"/>
      <c r="M35" s="31"/>
      <c r="N35" s="29"/>
      <c r="O35" s="8"/>
      <c r="P35" s="28"/>
      <c r="Q35" s="28"/>
      <c r="R35" s="31"/>
      <c r="S35" s="30"/>
      <c r="T35" s="5"/>
      <c r="U35" s="28"/>
      <c r="V35" s="28"/>
      <c r="W35" s="31"/>
      <c r="X35" s="29"/>
      <c r="Y35" s="47">
        <f t="shared" si="0"/>
      </c>
      <c r="Z35" s="46">
        <f t="shared" si="1"/>
      </c>
      <c r="AA35" s="32"/>
      <c r="AB35" s="33"/>
      <c r="AC35" s="34"/>
      <c r="AD35" s="33"/>
      <c r="AE35" s="35"/>
      <c r="AF35" s="25">
        <f t="shared" si="2"/>
        <v>0</v>
      </c>
      <c r="AG35" s="25">
        <f t="shared" si="3"/>
        <v>0</v>
      </c>
      <c r="AH35" s="25"/>
    </row>
    <row r="36" spans="1:34" s="26" customFormat="1" ht="12.75">
      <c r="A36" s="27"/>
      <c r="B36" s="8"/>
      <c r="C36" s="28"/>
      <c r="D36" s="28"/>
      <c r="E36" s="28"/>
      <c r="F36" s="28"/>
      <c r="G36" s="28"/>
      <c r="H36" s="29"/>
      <c r="I36" s="30"/>
      <c r="J36" s="5"/>
      <c r="K36" s="28"/>
      <c r="L36" s="28"/>
      <c r="M36" s="31"/>
      <c r="N36" s="29"/>
      <c r="O36" s="8"/>
      <c r="P36" s="28"/>
      <c r="Q36" s="28"/>
      <c r="R36" s="31"/>
      <c r="S36" s="30"/>
      <c r="T36" s="5"/>
      <c r="U36" s="28"/>
      <c r="V36" s="28"/>
      <c r="W36" s="31"/>
      <c r="X36" s="29"/>
      <c r="Y36" s="47">
        <f t="shared" si="0"/>
      </c>
      <c r="Z36" s="46">
        <f t="shared" si="1"/>
      </c>
      <c r="AA36" s="32"/>
      <c r="AB36" s="33"/>
      <c r="AC36" s="34"/>
      <c r="AD36" s="33"/>
      <c r="AE36" s="35"/>
      <c r="AF36" s="25">
        <f t="shared" si="2"/>
        <v>0</v>
      </c>
      <c r="AG36" s="25">
        <f t="shared" si="3"/>
        <v>0</v>
      </c>
      <c r="AH36" s="25"/>
    </row>
    <row r="37" spans="1:34" s="26" customFormat="1" ht="12.75">
      <c r="A37" s="27"/>
      <c r="B37" s="8"/>
      <c r="C37" s="28"/>
      <c r="D37" s="28"/>
      <c r="E37" s="28"/>
      <c r="F37" s="28"/>
      <c r="G37" s="28"/>
      <c r="H37" s="29"/>
      <c r="I37" s="30"/>
      <c r="J37" s="5"/>
      <c r="K37" s="28"/>
      <c r="L37" s="28"/>
      <c r="M37" s="31"/>
      <c r="N37" s="29"/>
      <c r="O37" s="8"/>
      <c r="P37" s="28"/>
      <c r="Q37" s="28"/>
      <c r="R37" s="31"/>
      <c r="S37" s="30"/>
      <c r="T37" s="5"/>
      <c r="U37" s="28"/>
      <c r="V37" s="28"/>
      <c r="W37" s="31"/>
      <c r="X37" s="29"/>
      <c r="Y37" s="47">
        <f t="shared" si="0"/>
      </c>
      <c r="Z37" s="46">
        <f t="shared" si="1"/>
      </c>
      <c r="AA37" s="32"/>
      <c r="AB37" s="33"/>
      <c r="AC37" s="34"/>
      <c r="AD37" s="33"/>
      <c r="AE37" s="35"/>
      <c r="AF37" s="25">
        <f t="shared" si="2"/>
        <v>0</v>
      </c>
      <c r="AG37" s="25">
        <f t="shared" si="3"/>
        <v>0</v>
      </c>
      <c r="AH37" s="25"/>
    </row>
    <row r="38" spans="1:34" s="26" customFormat="1" ht="12.75">
      <c r="A38" s="27"/>
      <c r="B38" s="8"/>
      <c r="C38" s="28"/>
      <c r="D38" s="28"/>
      <c r="E38" s="28"/>
      <c r="F38" s="28"/>
      <c r="G38" s="28"/>
      <c r="H38" s="29"/>
      <c r="I38" s="30"/>
      <c r="J38" s="5"/>
      <c r="K38" s="28"/>
      <c r="L38" s="28"/>
      <c r="M38" s="31"/>
      <c r="N38" s="29"/>
      <c r="O38" s="8"/>
      <c r="P38" s="28"/>
      <c r="Q38" s="28"/>
      <c r="R38" s="31"/>
      <c r="S38" s="30"/>
      <c r="T38" s="5"/>
      <c r="U38" s="28"/>
      <c r="V38" s="28"/>
      <c r="W38" s="31"/>
      <c r="X38" s="29"/>
      <c r="Y38" s="47">
        <f t="shared" si="0"/>
      </c>
      <c r="Z38" s="46">
        <f t="shared" si="1"/>
      </c>
      <c r="AA38" s="32"/>
      <c r="AB38" s="33"/>
      <c r="AC38" s="34"/>
      <c r="AD38" s="33"/>
      <c r="AE38" s="35"/>
      <c r="AF38" s="25">
        <f t="shared" si="2"/>
        <v>0</v>
      </c>
      <c r="AG38" s="25">
        <f t="shared" si="3"/>
        <v>0</v>
      </c>
      <c r="AH38" s="25"/>
    </row>
    <row r="39" spans="1:34" s="26" customFormat="1" ht="12.75">
      <c r="A39" s="27"/>
      <c r="B39" s="8"/>
      <c r="C39" s="28"/>
      <c r="D39" s="28"/>
      <c r="E39" s="28"/>
      <c r="F39" s="28"/>
      <c r="G39" s="28"/>
      <c r="H39" s="29"/>
      <c r="I39" s="30"/>
      <c r="J39" s="5"/>
      <c r="K39" s="28"/>
      <c r="L39" s="28"/>
      <c r="M39" s="31"/>
      <c r="N39" s="29"/>
      <c r="O39" s="8"/>
      <c r="P39" s="28"/>
      <c r="Q39" s="28"/>
      <c r="R39" s="31"/>
      <c r="S39" s="30"/>
      <c r="T39" s="5"/>
      <c r="U39" s="28"/>
      <c r="V39" s="28"/>
      <c r="W39" s="31"/>
      <c r="X39" s="29"/>
      <c r="Y39" s="47">
        <f t="shared" si="0"/>
      </c>
      <c r="Z39" s="46">
        <f t="shared" si="1"/>
      </c>
      <c r="AA39" s="32"/>
      <c r="AB39" s="33"/>
      <c r="AC39" s="34"/>
      <c r="AD39" s="33"/>
      <c r="AE39" s="35"/>
      <c r="AF39" s="25">
        <f t="shared" si="2"/>
        <v>0</v>
      </c>
      <c r="AG39" s="25">
        <f t="shared" si="3"/>
        <v>0</v>
      </c>
      <c r="AH39" s="25"/>
    </row>
    <row r="40" spans="1:34" s="26" customFormat="1" ht="12.75">
      <c r="A40" s="27"/>
      <c r="B40" s="8"/>
      <c r="C40" s="28"/>
      <c r="D40" s="28"/>
      <c r="E40" s="28"/>
      <c r="F40" s="28"/>
      <c r="G40" s="28"/>
      <c r="H40" s="29"/>
      <c r="I40" s="30"/>
      <c r="J40" s="5"/>
      <c r="K40" s="28"/>
      <c r="L40" s="28"/>
      <c r="M40" s="31"/>
      <c r="N40" s="29"/>
      <c r="O40" s="8"/>
      <c r="P40" s="28"/>
      <c r="Q40" s="28"/>
      <c r="R40" s="31"/>
      <c r="S40" s="30"/>
      <c r="T40" s="5"/>
      <c r="U40" s="28"/>
      <c r="V40" s="28"/>
      <c r="W40" s="31"/>
      <c r="X40" s="29"/>
      <c r="Y40" s="47">
        <f t="shared" si="0"/>
      </c>
      <c r="Z40" s="46">
        <f t="shared" si="1"/>
      </c>
      <c r="AA40" s="32"/>
      <c r="AB40" s="33"/>
      <c r="AC40" s="34"/>
      <c r="AD40" s="33"/>
      <c r="AE40" s="35"/>
      <c r="AF40" s="25">
        <f t="shared" si="2"/>
        <v>0</v>
      </c>
      <c r="AG40" s="25">
        <f t="shared" si="3"/>
        <v>0</v>
      </c>
      <c r="AH40" s="25"/>
    </row>
    <row r="41" spans="1:34" s="26" customFormat="1" ht="12.75">
      <c r="A41" s="27"/>
      <c r="B41" s="8"/>
      <c r="C41" s="28"/>
      <c r="D41" s="28"/>
      <c r="E41" s="28"/>
      <c r="F41" s="28"/>
      <c r="G41" s="28"/>
      <c r="H41" s="29"/>
      <c r="I41" s="30"/>
      <c r="J41" s="5"/>
      <c r="K41" s="28"/>
      <c r="L41" s="28"/>
      <c r="M41" s="31"/>
      <c r="N41" s="29"/>
      <c r="O41" s="8"/>
      <c r="P41" s="28"/>
      <c r="Q41" s="28"/>
      <c r="R41" s="31"/>
      <c r="S41" s="30"/>
      <c r="T41" s="5"/>
      <c r="U41" s="28"/>
      <c r="V41" s="28"/>
      <c r="W41" s="31"/>
      <c r="X41" s="29"/>
      <c r="Y41" s="47">
        <f t="shared" si="0"/>
      </c>
      <c r="Z41" s="46">
        <f t="shared" si="1"/>
      </c>
      <c r="AA41" s="32"/>
      <c r="AB41" s="33"/>
      <c r="AC41" s="34"/>
      <c r="AD41" s="33"/>
      <c r="AE41" s="35"/>
      <c r="AF41" s="25">
        <f t="shared" si="2"/>
        <v>0</v>
      </c>
      <c r="AG41" s="25">
        <f t="shared" si="3"/>
        <v>0</v>
      </c>
      <c r="AH41" s="25"/>
    </row>
    <row r="42" spans="1:34" s="26" customFormat="1" ht="12.75">
      <c r="A42" s="27"/>
      <c r="B42" s="8"/>
      <c r="C42" s="28"/>
      <c r="D42" s="28"/>
      <c r="E42" s="28"/>
      <c r="F42" s="28"/>
      <c r="G42" s="28"/>
      <c r="H42" s="29"/>
      <c r="I42" s="30"/>
      <c r="J42" s="5"/>
      <c r="K42" s="28"/>
      <c r="L42" s="28"/>
      <c r="M42" s="31"/>
      <c r="N42" s="29"/>
      <c r="O42" s="8"/>
      <c r="P42" s="28"/>
      <c r="Q42" s="28"/>
      <c r="R42" s="31"/>
      <c r="S42" s="30"/>
      <c r="T42" s="5"/>
      <c r="U42" s="28"/>
      <c r="V42" s="28"/>
      <c r="W42" s="31"/>
      <c r="X42" s="29"/>
      <c r="Y42" s="47">
        <f t="shared" si="0"/>
      </c>
      <c r="Z42" s="46">
        <f t="shared" si="1"/>
      </c>
      <c r="AA42" s="32"/>
      <c r="AB42" s="33"/>
      <c r="AC42" s="34"/>
      <c r="AD42" s="33"/>
      <c r="AE42" s="35"/>
      <c r="AF42" s="25">
        <f t="shared" si="2"/>
        <v>0</v>
      </c>
      <c r="AG42" s="25">
        <f t="shared" si="3"/>
        <v>0</v>
      </c>
      <c r="AH42" s="25"/>
    </row>
    <row r="43" spans="1:34" s="26" customFormat="1" ht="12.75">
      <c r="A43" s="27"/>
      <c r="B43" s="8"/>
      <c r="C43" s="28"/>
      <c r="D43" s="28"/>
      <c r="E43" s="28"/>
      <c r="F43" s="28"/>
      <c r="G43" s="28"/>
      <c r="H43" s="29"/>
      <c r="I43" s="30"/>
      <c r="J43" s="5"/>
      <c r="K43" s="28"/>
      <c r="L43" s="28"/>
      <c r="M43" s="31"/>
      <c r="N43" s="29"/>
      <c r="O43" s="8"/>
      <c r="P43" s="28"/>
      <c r="Q43" s="28"/>
      <c r="R43" s="31"/>
      <c r="S43" s="30"/>
      <c r="T43" s="5"/>
      <c r="U43" s="28"/>
      <c r="V43" s="28"/>
      <c r="W43" s="31"/>
      <c r="X43" s="29"/>
      <c r="Y43" s="47">
        <f aca="true" t="shared" si="4" ref="Y43:Y74">IF(J43="","",COUNTA(J43,O43,T43))</f>
      </c>
      <c r="Z43" s="46">
        <f aca="true" t="shared" si="5" ref="Z43:Z74">IF(C43="","",LEN(C43)+LEN(D43))</f>
      </c>
      <c r="AA43" s="32"/>
      <c r="AB43" s="33"/>
      <c r="AC43" s="34"/>
      <c r="AD43" s="33"/>
      <c r="AE43" s="35"/>
      <c r="AF43" s="25">
        <f aca="true" t="shared" si="6" ref="AF43:AF74">IF(AND(I43="兵庫",AE43&lt;&gt;""),1,0)</f>
        <v>0</v>
      </c>
      <c r="AG43" s="25">
        <f aca="true" t="shared" si="7" ref="AG43:AG74">IF(AND(I43&lt;&gt;"兵庫",AE43&lt;&gt;""),1,0)</f>
        <v>0</v>
      </c>
      <c r="AH43" s="25"/>
    </row>
    <row r="44" spans="1:34" s="26" customFormat="1" ht="12.75">
      <c r="A44" s="27"/>
      <c r="B44" s="8"/>
      <c r="C44" s="28"/>
      <c r="D44" s="28"/>
      <c r="E44" s="28"/>
      <c r="F44" s="28"/>
      <c r="G44" s="28"/>
      <c r="H44" s="29"/>
      <c r="I44" s="30"/>
      <c r="J44" s="5"/>
      <c r="K44" s="28"/>
      <c r="L44" s="28"/>
      <c r="M44" s="31"/>
      <c r="N44" s="29"/>
      <c r="O44" s="8"/>
      <c r="P44" s="28"/>
      <c r="Q44" s="28"/>
      <c r="R44" s="31"/>
      <c r="S44" s="30"/>
      <c r="T44" s="5"/>
      <c r="U44" s="28"/>
      <c r="V44" s="28"/>
      <c r="W44" s="31"/>
      <c r="X44" s="29"/>
      <c r="Y44" s="47">
        <f t="shared" si="4"/>
      </c>
      <c r="Z44" s="46">
        <f t="shared" si="5"/>
      </c>
      <c r="AA44" s="32"/>
      <c r="AB44" s="33"/>
      <c r="AC44" s="34"/>
      <c r="AD44" s="33"/>
      <c r="AE44" s="35"/>
      <c r="AF44" s="25">
        <f t="shared" si="6"/>
        <v>0</v>
      </c>
      <c r="AG44" s="25">
        <f t="shared" si="7"/>
        <v>0</v>
      </c>
      <c r="AH44" s="25"/>
    </row>
    <row r="45" spans="1:34" s="26" customFormat="1" ht="12.75">
      <c r="A45" s="27"/>
      <c r="B45" s="8"/>
      <c r="C45" s="28"/>
      <c r="D45" s="28"/>
      <c r="E45" s="28"/>
      <c r="F45" s="28"/>
      <c r="G45" s="28"/>
      <c r="H45" s="29"/>
      <c r="I45" s="30"/>
      <c r="J45" s="5"/>
      <c r="K45" s="28"/>
      <c r="L45" s="28"/>
      <c r="M45" s="31"/>
      <c r="N45" s="29"/>
      <c r="O45" s="8"/>
      <c r="P45" s="28"/>
      <c r="Q45" s="28"/>
      <c r="R45" s="31"/>
      <c r="S45" s="30"/>
      <c r="T45" s="5"/>
      <c r="U45" s="28"/>
      <c r="V45" s="28"/>
      <c r="W45" s="31"/>
      <c r="X45" s="29"/>
      <c r="Y45" s="47">
        <f t="shared" si="4"/>
      </c>
      <c r="Z45" s="46">
        <f t="shared" si="5"/>
      </c>
      <c r="AA45" s="32"/>
      <c r="AB45" s="33"/>
      <c r="AC45" s="34"/>
      <c r="AD45" s="33"/>
      <c r="AE45" s="35"/>
      <c r="AF45" s="25">
        <f t="shared" si="6"/>
        <v>0</v>
      </c>
      <c r="AG45" s="25">
        <f t="shared" si="7"/>
        <v>0</v>
      </c>
      <c r="AH45" s="25"/>
    </row>
    <row r="46" spans="1:34" s="26" customFormat="1" ht="12.75">
      <c r="A46" s="27"/>
      <c r="B46" s="8"/>
      <c r="C46" s="28"/>
      <c r="D46" s="28"/>
      <c r="E46" s="28"/>
      <c r="F46" s="28"/>
      <c r="G46" s="28"/>
      <c r="H46" s="29"/>
      <c r="I46" s="30"/>
      <c r="J46" s="5"/>
      <c r="K46" s="28"/>
      <c r="L46" s="28"/>
      <c r="M46" s="31"/>
      <c r="N46" s="29"/>
      <c r="O46" s="8"/>
      <c r="P46" s="28"/>
      <c r="Q46" s="28"/>
      <c r="R46" s="31"/>
      <c r="S46" s="30"/>
      <c r="T46" s="5"/>
      <c r="U46" s="28"/>
      <c r="V46" s="28"/>
      <c r="W46" s="31"/>
      <c r="X46" s="29"/>
      <c r="Y46" s="47">
        <f t="shared" si="4"/>
      </c>
      <c r="Z46" s="46">
        <f t="shared" si="5"/>
      </c>
      <c r="AA46" s="32"/>
      <c r="AB46" s="33"/>
      <c r="AC46" s="34"/>
      <c r="AD46" s="33"/>
      <c r="AE46" s="35"/>
      <c r="AF46" s="25">
        <f t="shared" si="6"/>
        <v>0</v>
      </c>
      <c r="AG46" s="25">
        <f t="shared" si="7"/>
        <v>0</v>
      </c>
      <c r="AH46" s="25"/>
    </row>
    <row r="47" spans="1:34" s="26" customFormat="1" ht="12.75">
      <c r="A47" s="27"/>
      <c r="B47" s="8"/>
      <c r="C47" s="28"/>
      <c r="D47" s="28"/>
      <c r="E47" s="28"/>
      <c r="F47" s="28"/>
      <c r="G47" s="28"/>
      <c r="H47" s="29"/>
      <c r="I47" s="30"/>
      <c r="J47" s="5"/>
      <c r="K47" s="28"/>
      <c r="L47" s="28"/>
      <c r="M47" s="31"/>
      <c r="N47" s="29"/>
      <c r="O47" s="8"/>
      <c r="P47" s="28"/>
      <c r="Q47" s="28"/>
      <c r="R47" s="31"/>
      <c r="S47" s="30"/>
      <c r="T47" s="5"/>
      <c r="U47" s="28"/>
      <c r="V47" s="28"/>
      <c r="W47" s="31"/>
      <c r="X47" s="29"/>
      <c r="Y47" s="47">
        <f t="shared" si="4"/>
      </c>
      <c r="Z47" s="46">
        <f t="shared" si="5"/>
      </c>
      <c r="AA47" s="32"/>
      <c r="AB47" s="33"/>
      <c r="AC47" s="34"/>
      <c r="AD47" s="33"/>
      <c r="AE47" s="35"/>
      <c r="AF47" s="25">
        <f t="shared" si="6"/>
        <v>0</v>
      </c>
      <c r="AG47" s="25">
        <f t="shared" si="7"/>
        <v>0</v>
      </c>
      <c r="AH47" s="25"/>
    </row>
    <row r="48" spans="1:34" s="26" customFormat="1" ht="12.75">
      <c r="A48" s="27"/>
      <c r="B48" s="8"/>
      <c r="C48" s="28"/>
      <c r="D48" s="28"/>
      <c r="E48" s="28"/>
      <c r="F48" s="28"/>
      <c r="G48" s="28"/>
      <c r="H48" s="29"/>
      <c r="I48" s="30"/>
      <c r="J48" s="5"/>
      <c r="K48" s="28"/>
      <c r="L48" s="28"/>
      <c r="M48" s="31"/>
      <c r="N48" s="29"/>
      <c r="O48" s="8"/>
      <c r="P48" s="28"/>
      <c r="Q48" s="28"/>
      <c r="R48" s="31"/>
      <c r="S48" s="30"/>
      <c r="T48" s="5"/>
      <c r="U48" s="28"/>
      <c r="V48" s="28"/>
      <c r="W48" s="31"/>
      <c r="X48" s="29"/>
      <c r="Y48" s="47">
        <f t="shared" si="4"/>
      </c>
      <c r="Z48" s="46">
        <f t="shared" si="5"/>
      </c>
      <c r="AA48" s="32"/>
      <c r="AB48" s="33"/>
      <c r="AC48" s="34"/>
      <c r="AD48" s="33"/>
      <c r="AE48" s="35"/>
      <c r="AF48" s="25">
        <f t="shared" si="6"/>
        <v>0</v>
      </c>
      <c r="AG48" s="25">
        <f t="shared" si="7"/>
        <v>0</v>
      </c>
      <c r="AH48" s="25"/>
    </row>
    <row r="49" spans="1:34" s="26" customFormat="1" ht="12.75">
      <c r="A49" s="27"/>
      <c r="B49" s="8"/>
      <c r="C49" s="28"/>
      <c r="D49" s="28"/>
      <c r="E49" s="28"/>
      <c r="F49" s="28"/>
      <c r="G49" s="28"/>
      <c r="H49" s="29"/>
      <c r="I49" s="30"/>
      <c r="J49" s="5"/>
      <c r="K49" s="28"/>
      <c r="L49" s="28"/>
      <c r="M49" s="31"/>
      <c r="N49" s="29"/>
      <c r="O49" s="8"/>
      <c r="P49" s="28"/>
      <c r="Q49" s="28"/>
      <c r="R49" s="31"/>
      <c r="S49" s="30"/>
      <c r="T49" s="5"/>
      <c r="U49" s="28"/>
      <c r="V49" s="28"/>
      <c r="W49" s="31"/>
      <c r="X49" s="29"/>
      <c r="Y49" s="47">
        <f t="shared" si="4"/>
      </c>
      <c r="Z49" s="46">
        <f t="shared" si="5"/>
      </c>
      <c r="AA49" s="32"/>
      <c r="AB49" s="33"/>
      <c r="AC49" s="34"/>
      <c r="AD49" s="33"/>
      <c r="AE49" s="35"/>
      <c r="AF49" s="25">
        <f t="shared" si="6"/>
        <v>0</v>
      </c>
      <c r="AG49" s="25">
        <f t="shared" si="7"/>
        <v>0</v>
      </c>
      <c r="AH49" s="25"/>
    </row>
    <row r="50" spans="1:34" s="26" customFormat="1" ht="12.75">
      <c r="A50" s="27"/>
      <c r="B50" s="8"/>
      <c r="C50" s="28"/>
      <c r="D50" s="28"/>
      <c r="E50" s="28"/>
      <c r="F50" s="28"/>
      <c r="G50" s="28"/>
      <c r="H50" s="29"/>
      <c r="I50" s="30"/>
      <c r="J50" s="5"/>
      <c r="K50" s="28"/>
      <c r="L50" s="28"/>
      <c r="M50" s="31"/>
      <c r="N50" s="29"/>
      <c r="O50" s="8"/>
      <c r="P50" s="28"/>
      <c r="Q50" s="28"/>
      <c r="R50" s="31"/>
      <c r="S50" s="30"/>
      <c r="T50" s="5"/>
      <c r="U50" s="28"/>
      <c r="V50" s="28"/>
      <c r="W50" s="31"/>
      <c r="X50" s="29"/>
      <c r="Y50" s="47">
        <f t="shared" si="4"/>
      </c>
      <c r="Z50" s="46">
        <f t="shared" si="5"/>
      </c>
      <c r="AA50" s="32"/>
      <c r="AB50" s="33"/>
      <c r="AC50" s="34"/>
      <c r="AD50" s="33"/>
      <c r="AE50" s="35"/>
      <c r="AF50" s="25">
        <f t="shared" si="6"/>
        <v>0</v>
      </c>
      <c r="AG50" s="25">
        <f t="shared" si="7"/>
        <v>0</v>
      </c>
      <c r="AH50" s="25"/>
    </row>
    <row r="51" spans="1:34" s="26" customFormat="1" ht="12.75">
      <c r="A51" s="27"/>
      <c r="B51" s="8"/>
      <c r="C51" s="28"/>
      <c r="D51" s="28"/>
      <c r="E51" s="28"/>
      <c r="F51" s="28"/>
      <c r="G51" s="28"/>
      <c r="H51" s="29"/>
      <c r="I51" s="30"/>
      <c r="J51" s="5"/>
      <c r="K51" s="28"/>
      <c r="L51" s="28"/>
      <c r="M51" s="31"/>
      <c r="N51" s="29"/>
      <c r="O51" s="8"/>
      <c r="P51" s="28"/>
      <c r="Q51" s="28"/>
      <c r="R51" s="31"/>
      <c r="S51" s="30"/>
      <c r="T51" s="5"/>
      <c r="U51" s="28"/>
      <c r="V51" s="28"/>
      <c r="W51" s="31"/>
      <c r="X51" s="29"/>
      <c r="Y51" s="47">
        <f t="shared" si="4"/>
      </c>
      <c r="Z51" s="46">
        <f t="shared" si="5"/>
      </c>
      <c r="AA51" s="32"/>
      <c r="AB51" s="33"/>
      <c r="AC51" s="34"/>
      <c r="AD51" s="33"/>
      <c r="AE51" s="35"/>
      <c r="AF51" s="25">
        <f t="shared" si="6"/>
        <v>0</v>
      </c>
      <c r="AG51" s="25">
        <f t="shared" si="7"/>
        <v>0</v>
      </c>
      <c r="AH51" s="25"/>
    </row>
    <row r="52" spans="1:34" s="26" customFormat="1" ht="12.75">
      <c r="A52" s="27"/>
      <c r="B52" s="8"/>
      <c r="C52" s="28"/>
      <c r="D52" s="28"/>
      <c r="E52" s="28"/>
      <c r="F52" s="28"/>
      <c r="G52" s="28"/>
      <c r="H52" s="29"/>
      <c r="I52" s="30"/>
      <c r="J52" s="5"/>
      <c r="K52" s="28"/>
      <c r="L52" s="28"/>
      <c r="M52" s="31"/>
      <c r="N52" s="29"/>
      <c r="O52" s="8"/>
      <c r="P52" s="28"/>
      <c r="Q52" s="28"/>
      <c r="R52" s="31"/>
      <c r="S52" s="30"/>
      <c r="T52" s="5"/>
      <c r="U52" s="28"/>
      <c r="V52" s="28"/>
      <c r="W52" s="31"/>
      <c r="X52" s="29"/>
      <c r="Y52" s="47">
        <f t="shared" si="4"/>
      </c>
      <c r="Z52" s="46">
        <f t="shared" si="5"/>
      </c>
      <c r="AA52" s="32"/>
      <c r="AB52" s="33"/>
      <c r="AC52" s="34"/>
      <c r="AD52" s="33"/>
      <c r="AE52" s="35"/>
      <c r="AF52" s="25">
        <f t="shared" si="6"/>
        <v>0</v>
      </c>
      <c r="AG52" s="25">
        <f t="shared" si="7"/>
        <v>0</v>
      </c>
      <c r="AH52" s="25"/>
    </row>
    <row r="53" spans="1:34" s="26" customFormat="1" ht="12.75">
      <c r="A53" s="27"/>
      <c r="B53" s="8"/>
      <c r="C53" s="28"/>
      <c r="D53" s="28"/>
      <c r="E53" s="28"/>
      <c r="F53" s="28"/>
      <c r="G53" s="28"/>
      <c r="H53" s="29"/>
      <c r="I53" s="30"/>
      <c r="J53" s="5"/>
      <c r="K53" s="28"/>
      <c r="L53" s="28"/>
      <c r="M53" s="31"/>
      <c r="N53" s="29"/>
      <c r="O53" s="8"/>
      <c r="P53" s="28"/>
      <c r="Q53" s="28"/>
      <c r="R53" s="31"/>
      <c r="S53" s="30"/>
      <c r="T53" s="5"/>
      <c r="U53" s="28"/>
      <c r="V53" s="28"/>
      <c r="W53" s="31"/>
      <c r="X53" s="29"/>
      <c r="Y53" s="47">
        <f t="shared" si="4"/>
      </c>
      <c r="Z53" s="46">
        <f t="shared" si="5"/>
      </c>
      <c r="AA53" s="32"/>
      <c r="AB53" s="33"/>
      <c r="AC53" s="34"/>
      <c r="AD53" s="33"/>
      <c r="AE53" s="35"/>
      <c r="AF53" s="25">
        <f t="shared" si="6"/>
        <v>0</v>
      </c>
      <c r="AG53" s="25">
        <f t="shared" si="7"/>
        <v>0</v>
      </c>
      <c r="AH53" s="25"/>
    </row>
    <row r="54" spans="1:34" s="26" customFormat="1" ht="12.75">
      <c r="A54" s="27"/>
      <c r="B54" s="8"/>
      <c r="C54" s="28"/>
      <c r="D54" s="28"/>
      <c r="E54" s="28"/>
      <c r="F54" s="28"/>
      <c r="G54" s="28"/>
      <c r="H54" s="29"/>
      <c r="I54" s="30"/>
      <c r="J54" s="5"/>
      <c r="K54" s="28"/>
      <c r="L54" s="28"/>
      <c r="M54" s="31"/>
      <c r="N54" s="29"/>
      <c r="O54" s="8"/>
      <c r="P54" s="28"/>
      <c r="Q54" s="28"/>
      <c r="R54" s="31"/>
      <c r="S54" s="30"/>
      <c r="T54" s="5"/>
      <c r="U54" s="28"/>
      <c r="V54" s="28"/>
      <c r="W54" s="31"/>
      <c r="X54" s="29"/>
      <c r="Y54" s="47">
        <f t="shared" si="4"/>
      </c>
      <c r="Z54" s="46">
        <f t="shared" si="5"/>
      </c>
      <c r="AA54" s="32"/>
      <c r="AB54" s="33"/>
      <c r="AC54" s="34"/>
      <c r="AD54" s="33"/>
      <c r="AE54" s="35"/>
      <c r="AF54" s="25">
        <f t="shared" si="6"/>
        <v>0</v>
      </c>
      <c r="AG54" s="25">
        <f t="shared" si="7"/>
        <v>0</v>
      </c>
      <c r="AH54" s="25"/>
    </row>
    <row r="55" spans="1:34" s="26" customFormat="1" ht="12.75">
      <c r="A55" s="27"/>
      <c r="B55" s="8"/>
      <c r="C55" s="28"/>
      <c r="D55" s="28"/>
      <c r="E55" s="28"/>
      <c r="F55" s="28"/>
      <c r="G55" s="28"/>
      <c r="H55" s="29"/>
      <c r="I55" s="30"/>
      <c r="J55" s="5"/>
      <c r="K55" s="28"/>
      <c r="L55" s="28"/>
      <c r="M55" s="31"/>
      <c r="N55" s="29"/>
      <c r="O55" s="8"/>
      <c r="P55" s="28"/>
      <c r="Q55" s="28"/>
      <c r="R55" s="31"/>
      <c r="S55" s="30"/>
      <c r="T55" s="5"/>
      <c r="U55" s="28"/>
      <c r="V55" s="28"/>
      <c r="W55" s="31"/>
      <c r="X55" s="29"/>
      <c r="Y55" s="47">
        <f t="shared" si="4"/>
      </c>
      <c r="Z55" s="46">
        <f t="shared" si="5"/>
      </c>
      <c r="AA55" s="32"/>
      <c r="AB55" s="33"/>
      <c r="AC55" s="34"/>
      <c r="AD55" s="33"/>
      <c r="AE55" s="35"/>
      <c r="AF55" s="25">
        <f t="shared" si="6"/>
        <v>0</v>
      </c>
      <c r="AG55" s="25">
        <f t="shared" si="7"/>
        <v>0</v>
      </c>
      <c r="AH55" s="25"/>
    </row>
    <row r="56" spans="1:34" s="26" customFormat="1" ht="12.75">
      <c r="A56" s="27"/>
      <c r="B56" s="8"/>
      <c r="C56" s="28"/>
      <c r="D56" s="28"/>
      <c r="E56" s="28"/>
      <c r="F56" s="28"/>
      <c r="G56" s="28"/>
      <c r="H56" s="29"/>
      <c r="I56" s="30"/>
      <c r="J56" s="5"/>
      <c r="K56" s="28"/>
      <c r="L56" s="28"/>
      <c r="M56" s="31"/>
      <c r="N56" s="29"/>
      <c r="O56" s="8"/>
      <c r="P56" s="28"/>
      <c r="Q56" s="28"/>
      <c r="R56" s="31"/>
      <c r="S56" s="30"/>
      <c r="T56" s="5"/>
      <c r="U56" s="28"/>
      <c r="V56" s="28"/>
      <c r="W56" s="31"/>
      <c r="X56" s="29"/>
      <c r="Y56" s="47">
        <f t="shared" si="4"/>
      </c>
      <c r="Z56" s="46">
        <f t="shared" si="5"/>
      </c>
      <c r="AA56" s="32"/>
      <c r="AB56" s="33"/>
      <c r="AC56" s="34"/>
      <c r="AD56" s="33"/>
      <c r="AE56" s="35"/>
      <c r="AF56" s="25">
        <f t="shared" si="6"/>
        <v>0</v>
      </c>
      <c r="AG56" s="25">
        <f t="shared" si="7"/>
        <v>0</v>
      </c>
      <c r="AH56" s="25"/>
    </row>
    <row r="57" spans="1:34" s="26" customFormat="1" ht="12.75">
      <c r="A57" s="27"/>
      <c r="B57" s="8"/>
      <c r="C57" s="28"/>
      <c r="D57" s="28"/>
      <c r="E57" s="28"/>
      <c r="F57" s="28"/>
      <c r="G57" s="28"/>
      <c r="H57" s="29"/>
      <c r="I57" s="30"/>
      <c r="J57" s="5"/>
      <c r="K57" s="28"/>
      <c r="L57" s="28"/>
      <c r="M57" s="31"/>
      <c r="N57" s="29"/>
      <c r="O57" s="8"/>
      <c r="P57" s="28"/>
      <c r="Q57" s="28"/>
      <c r="R57" s="31"/>
      <c r="S57" s="30"/>
      <c r="T57" s="5"/>
      <c r="U57" s="28"/>
      <c r="V57" s="28"/>
      <c r="W57" s="31"/>
      <c r="X57" s="29"/>
      <c r="Y57" s="47">
        <f t="shared" si="4"/>
      </c>
      <c r="Z57" s="46">
        <f t="shared" si="5"/>
      </c>
      <c r="AA57" s="32"/>
      <c r="AB57" s="33"/>
      <c r="AC57" s="34"/>
      <c r="AD57" s="33"/>
      <c r="AE57" s="35"/>
      <c r="AF57" s="25">
        <f t="shared" si="6"/>
        <v>0</v>
      </c>
      <c r="AG57" s="25">
        <f t="shared" si="7"/>
        <v>0</v>
      </c>
      <c r="AH57" s="25"/>
    </row>
    <row r="58" spans="1:34" s="26" customFormat="1" ht="12.75">
      <c r="A58" s="27"/>
      <c r="B58" s="8"/>
      <c r="C58" s="28"/>
      <c r="D58" s="28"/>
      <c r="E58" s="28"/>
      <c r="F58" s="28"/>
      <c r="G58" s="28"/>
      <c r="H58" s="29"/>
      <c r="I58" s="30"/>
      <c r="J58" s="5"/>
      <c r="K58" s="28"/>
      <c r="L58" s="28"/>
      <c r="M58" s="31"/>
      <c r="N58" s="29"/>
      <c r="O58" s="8"/>
      <c r="P58" s="28"/>
      <c r="Q58" s="28"/>
      <c r="R58" s="31"/>
      <c r="S58" s="30"/>
      <c r="T58" s="5"/>
      <c r="U58" s="28"/>
      <c r="V58" s="28"/>
      <c r="W58" s="31"/>
      <c r="X58" s="29"/>
      <c r="Y58" s="47">
        <f t="shared" si="4"/>
      </c>
      <c r="Z58" s="46">
        <f t="shared" si="5"/>
      </c>
      <c r="AA58" s="32"/>
      <c r="AB58" s="33"/>
      <c r="AC58" s="34"/>
      <c r="AD58" s="33"/>
      <c r="AE58" s="35"/>
      <c r="AF58" s="25">
        <f t="shared" si="6"/>
        <v>0</v>
      </c>
      <c r="AG58" s="25">
        <f t="shared" si="7"/>
        <v>0</v>
      </c>
      <c r="AH58" s="25"/>
    </row>
    <row r="59" spans="1:34" s="26" customFormat="1" ht="12.75">
      <c r="A59" s="27"/>
      <c r="B59" s="8"/>
      <c r="C59" s="28"/>
      <c r="D59" s="28"/>
      <c r="E59" s="28"/>
      <c r="F59" s="28"/>
      <c r="G59" s="28"/>
      <c r="H59" s="29"/>
      <c r="I59" s="30"/>
      <c r="J59" s="5"/>
      <c r="K59" s="28"/>
      <c r="L59" s="28"/>
      <c r="M59" s="31"/>
      <c r="N59" s="29"/>
      <c r="O59" s="8"/>
      <c r="P59" s="28"/>
      <c r="Q59" s="28"/>
      <c r="R59" s="31"/>
      <c r="S59" s="30"/>
      <c r="T59" s="5"/>
      <c r="U59" s="28"/>
      <c r="V59" s="28"/>
      <c r="W59" s="31"/>
      <c r="X59" s="29"/>
      <c r="Y59" s="47">
        <f t="shared" si="4"/>
      </c>
      <c r="Z59" s="46">
        <f t="shared" si="5"/>
      </c>
      <c r="AA59" s="32"/>
      <c r="AB59" s="33"/>
      <c r="AC59" s="34"/>
      <c r="AD59" s="33"/>
      <c r="AE59" s="35"/>
      <c r="AF59" s="25">
        <f t="shared" si="6"/>
        <v>0</v>
      </c>
      <c r="AG59" s="25">
        <f t="shared" si="7"/>
        <v>0</v>
      </c>
      <c r="AH59" s="25"/>
    </row>
    <row r="60" spans="1:34" s="26" customFormat="1" ht="12.75">
      <c r="A60" s="27"/>
      <c r="B60" s="8"/>
      <c r="C60" s="28"/>
      <c r="D60" s="28"/>
      <c r="E60" s="28"/>
      <c r="F60" s="28"/>
      <c r="G60" s="28"/>
      <c r="H60" s="29"/>
      <c r="I60" s="30"/>
      <c r="J60" s="5"/>
      <c r="K60" s="28"/>
      <c r="L60" s="28"/>
      <c r="M60" s="31"/>
      <c r="N60" s="29"/>
      <c r="O60" s="8"/>
      <c r="P60" s="28"/>
      <c r="Q60" s="28"/>
      <c r="R60" s="31"/>
      <c r="S60" s="30"/>
      <c r="T60" s="5"/>
      <c r="U60" s="28"/>
      <c r="V60" s="28"/>
      <c r="W60" s="31"/>
      <c r="X60" s="29"/>
      <c r="Y60" s="47">
        <f t="shared" si="4"/>
      </c>
      <c r="Z60" s="46">
        <f t="shared" si="5"/>
      </c>
      <c r="AA60" s="32"/>
      <c r="AB60" s="33"/>
      <c r="AC60" s="34"/>
      <c r="AD60" s="33"/>
      <c r="AE60" s="35"/>
      <c r="AF60" s="25">
        <f t="shared" si="6"/>
        <v>0</v>
      </c>
      <c r="AG60" s="25">
        <f t="shared" si="7"/>
        <v>0</v>
      </c>
      <c r="AH60" s="25"/>
    </row>
    <row r="61" spans="1:34" s="26" customFormat="1" ht="12.75">
      <c r="A61" s="27"/>
      <c r="B61" s="8"/>
      <c r="C61" s="28"/>
      <c r="D61" s="28"/>
      <c r="E61" s="28"/>
      <c r="F61" s="28"/>
      <c r="G61" s="28"/>
      <c r="H61" s="29"/>
      <c r="I61" s="30"/>
      <c r="J61" s="5"/>
      <c r="K61" s="28"/>
      <c r="L61" s="28"/>
      <c r="M61" s="31"/>
      <c r="N61" s="29"/>
      <c r="O61" s="8"/>
      <c r="P61" s="28"/>
      <c r="Q61" s="28"/>
      <c r="R61" s="31"/>
      <c r="S61" s="30"/>
      <c r="T61" s="5"/>
      <c r="U61" s="28"/>
      <c r="V61" s="28"/>
      <c r="W61" s="31"/>
      <c r="X61" s="29"/>
      <c r="Y61" s="47">
        <f t="shared" si="4"/>
      </c>
      <c r="Z61" s="46">
        <f t="shared" si="5"/>
      </c>
      <c r="AA61" s="32"/>
      <c r="AB61" s="33"/>
      <c r="AC61" s="34"/>
      <c r="AD61" s="33"/>
      <c r="AE61" s="35"/>
      <c r="AF61" s="25">
        <f t="shared" si="6"/>
        <v>0</v>
      </c>
      <c r="AG61" s="25">
        <f t="shared" si="7"/>
        <v>0</v>
      </c>
      <c r="AH61" s="25"/>
    </row>
    <row r="62" spans="1:34" s="26" customFormat="1" ht="12.75">
      <c r="A62" s="27"/>
      <c r="B62" s="8"/>
      <c r="C62" s="28"/>
      <c r="D62" s="28"/>
      <c r="E62" s="28"/>
      <c r="F62" s="28"/>
      <c r="G62" s="28"/>
      <c r="H62" s="29"/>
      <c r="I62" s="30"/>
      <c r="J62" s="5"/>
      <c r="K62" s="28"/>
      <c r="L62" s="28"/>
      <c r="M62" s="31"/>
      <c r="N62" s="29"/>
      <c r="O62" s="8"/>
      <c r="P62" s="28"/>
      <c r="Q62" s="28"/>
      <c r="R62" s="31"/>
      <c r="S62" s="30"/>
      <c r="T62" s="5"/>
      <c r="U62" s="28"/>
      <c r="V62" s="28"/>
      <c r="W62" s="31"/>
      <c r="X62" s="29"/>
      <c r="Y62" s="47">
        <f t="shared" si="4"/>
      </c>
      <c r="Z62" s="46">
        <f t="shared" si="5"/>
      </c>
      <c r="AA62" s="32"/>
      <c r="AB62" s="33"/>
      <c r="AC62" s="34"/>
      <c r="AD62" s="33"/>
      <c r="AE62" s="35"/>
      <c r="AF62" s="25">
        <f t="shared" si="6"/>
        <v>0</v>
      </c>
      <c r="AG62" s="25">
        <f t="shared" si="7"/>
        <v>0</v>
      </c>
      <c r="AH62" s="25"/>
    </row>
    <row r="63" spans="1:34" s="26" customFormat="1" ht="12.75">
      <c r="A63" s="27"/>
      <c r="B63" s="8"/>
      <c r="C63" s="28"/>
      <c r="D63" s="28"/>
      <c r="E63" s="28"/>
      <c r="F63" s="28"/>
      <c r="G63" s="28"/>
      <c r="H63" s="29"/>
      <c r="I63" s="30"/>
      <c r="J63" s="5"/>
      <c r="K63" s="28"/>
      <c r="L63" s="28"/>
      <c r="M63" s="31"/>
      <c r="N63" s="29"/>
      <c r="O63" s="8"/>
      <c r="P63" s="28"/>
      <c r="Q63" s="28"/>
      <c r="R63" s="31"/>
      <c r="S63" s="30"/>
      <c r="T63" s="5"/>
      <c r="U63" s="28"/>
      <c r="V63" s="28"/>
      <c r="W63" s="31"/>
      <c r="X63" s="29"/>
      <c r="Y63" s="47">
        <f t="shared" si="4"/>
      </c>
      <c r="Z63" s="46">
        <f t="shared" si="5"/>
      </c>
      <c r="AA63" s="32"/>
      <c r="AB63" s="33"/>
      <c r="AC63" s="34"/>
      <c r="AD63" s="33"/>
      <c r="AE63" s="35"/>
      <c r="AF63" s="25">
        <f t="shared" si="6"/>
        <v>0</v>
      </c>
      <c r="AG63" s="25">
        <f t="shared" si="7"/>
        <v>0</v>
      </c>
      <c r="AH63" s="25"/>
    </row>
    <row r="64" spans="1:34" s="26" customFormat="1" ht="12.75">
      <c r="A64" s="27"/>
      <c r="B64" s="8"/>
      <c r="C64" s="28"/>
      <c r="D64" s="28"/>
      <c r="E64" s="28"/>
      <c r="F64" s="28"/>
      <c r="G64" s="28"/>
      <c r="H64" s="29"/>
      <c r="I64" s="30"/>
      <c r="J64" s="5"/>
      <c r="K64" s="28"/>
      <c r="L64" s="28"/>
      <c r="M64" s="31"/>
      <c r="N64" s="29"/>
      <c r="O64" s="8"/>
      <c r="P64" s="28"/>
      <c r="Q64" s="28"/>
      <c r="R64" s="31"/>
      <c r="S64" s="30"/>
      <c r="T64" s="5"/>
      <c r="U64" s="28"/>
      <c r="V64" s="28"/>
      <c r="W64" s="31"/>
      <c r="X64" s="29"/>
      <c r="Y64" s="47">
        <f t="shared" si="4"/>
      </c>
      <c r="Z64" s="46">
        <f t="shared" si="5"/>
      </c>
      <c r="AA64" s="32"/>
      <c r="AB64" s="33"/>
      <c r="AC64" s="34"/>
      <c r="AD64" s="33"/>
      <c r="AE64" s="35"/>
      <c r="AF64" s="25">
        <f t="shared" si="6"/>
        <v>0</v>
      </c>
      <c r="AG64" s="25">
        <f t="shared" si="7"/>
        <v>0</v>
      </c>
      <c r="AH64" s="25"/>
    </row>
    <row r="65" spans="1:34" s="26" customFormat="1" ht="12.75">
      <c r="A65" s="27"/>
      <c r="B65" s="8"/>
      <c r="C65" s="28"/>
      <c r="D65" s="28"/>
      <c r="E65" s="28"/>
      <c r="F65" s="28"/>
      <c r="G65" s="28"/>
      <c r="H65" s="29"/>
      <c r="I65" s="30"/>
      <c r="J65" s="5"/>
      <c r="K65" s="28"/>
      <c r="L65" s="28"/>
      <c r="M65" s="31"/>
      <c r="N65" s="29"/>
      <c r="O65" s="8"/>
      <c r="P65" s="28"/>
      <c r="Q65" s="28"/>
      <c r="R65" s="31"/>
      <c r="S65" s="30"/>
      <c r="T65" s="5"/>
      <c r="U65" s="28"/>
      <c r="V65" s="28"/>
      <c r="W65" s="31"/>
      <c r="X65" s="29"/>
      <c r="Y65" s="47">
        <f t="shared" si="4"/>
      </c>
      <c r="Z65" s="46">
        <f t="shared" si="5"/>
      </c>
      <c r="AA65" s="32"/>
      <c r="AB65" s="33"/>
      <c r="AC65" s="34"/>
      <c r="AD65" s="33"/>
      <c r="AE65" s="35"/>
      <c r="AF65" s="25">
        <f t="shared" si="6"/>
        <v>0</v>
      </c>
      <c r="AG65" s="25">
        <f t="shared" si="7"/>
        <v>0</v>
      </c>
      <c r="AH65" s="25"/>
    </row>
    <row r="66" spans="1:34" s="26" customFormat="1" ht="12.75">
      <c r="A66" s="27"/>
      <c r="B66" s="8"/>
      <c r="C66" s="28"/>
      <c r="D66" s="28"/>
      <c r="E66" s="28"/>
      <c r="F66" s="28"/>
      <c r="G66" s="28"/>
      <c r="H66" s="29"/>
      <c r="I66" s="30"/>
      <c r="J66" s="5"/>
      <c r="K66" s="28"/>
      <c r="L66" s="28"/>
      <c r="M66" s="31"/>
      <c r="N66" s="29"/>
      <c r="O66" s="8"/>
      <c r="P66" s="28"/>
      <c r="Q66" s="28"/>
      <c r="R66" s="31"/>
      <c r="S66" s="30"/>
      <c r="T66" s="5"/>
      <c r="U66" s="28"/>
      <c r="V66" s="28"/>
      <c r="W66" s="31"/>
      <c r="X66" s="29"/>
      <c r="Y66" s="47">
        <f t="shared" si="4"/>
      </c>
      <c r="Z66" s="46">
        <f t="shared" si="5"/>
      </c>
      <c r="AA66" s="32"/>
      <c r="AB66" s="33"/>
      <c r="AC66" s="34"/>
      <c r="AD66" s="33"/>
      <c r="AE66" s="35"/>
      <c r="AF66" s="25">
        <f t="shared" si="6"/>
        <v>0</v>
      </c>
      <c r="AG66" s="25">
        <f t="shared" si="7"/>
        <v>0</v>
      </c>
      <c r="AH66" s="25"/>
    </row>
    <row r="67" spans="1:34" s="26" customFormat="1" ht="12.75">
      <c r="A67" s="27"/>
      <c r="B67" s="8"/>
      <c r="C67" s="28"/>
      <c r="D67" s="28"/>
      <c r="E67" s="28"/>
      <c r="F67" s="28"/>
      <c r="G67" s="28"/>
      <c r="H67" s="29"/>
      <c r="I67" s="30"/>
      <c r="J67" s="5"/>
      <c r="K67" s="28"/>
      <c r="L67" s="28"/>
      <c r="M67" s="31"/>
      <c r="N67" s="29"/>
      <c r="O67" s="8"/>
      <c r="P67" s="28"/>
      <c r="Q67" s="28"/>
      <c r="R67" s="31"/>
      <c r="S67" s="30"/>
      <c r="T67" s="5"/>
      <c r="U67" s="28"/>
      <c r="V67" s="28"/>
      <c r="W67" s="31"/>
      <c r="X67" s="29"/>
      <c r="Y67" s="47">
        <f t="shared" si="4"/>
      </c>
      <c r="Z67" s="46">
        <f t="shared" si="5"/>
      </c>
      <c r="AA67" s="32"/>
      <c r="AB67" s="33"/>
      <c r="AC67" s="34"/>
      <c r="AD67" s="33"/>
      <c r="AE67" s="35"/>
      <c r="AF67" s="25">
        <f t="shared" si="6"/>
        <v>0</v>
      </c>
      <c r="AG67" s="25">
        <f t="shared" si="7"/>
        <v>0</v>
      </c>
      <c r="AH67" s="25"/>
    </row>
    <row r="68" spans="1:34" s="26" customFormat="1" ht="12.75">
      <c r="A68" s="27"/>
      <c r="B68" s="8"/>
      <c r="C68" s="28"/>
      <c r="D68" s="28"/>
      <c r="E68" s="28"/>
      <c r="F68" s="28"/>
      <c r="G68" s="28"/>
      <c r="H68" s="29"/>
      <c r="I68" s="30"/>
      <c r="J68" s="5"/>
      <c r="K68" s="28"/>
      <c r="L68" s="28"/>
      <c r="M68" s="31"/>
      <c r="N68" s="29"/>
      <c r="O68" s="8"/>
      <c r="P68" s="28"/>
      <c r="Q68" s="28"/>
      <c r="R68" s="31"/>
      <c r="S68" s="30"/>
      <c r="T68" s="5"/>
      <c r="U68" s="28"/>
      <c r="V68" s="28"/>
      <c r="W68" s="31"/>
      <c r="X68" s="29"/>
      <c r="Y68" s="47">
        <f t="shared" si="4"/>
      </c>
      <c r="Z68" s="46">
        <f t="shared" si="5"/>
      </c>
      <c r="AA68" s="32"/>
      <c r="AB68" s="33"/>
      <c r="AC68" s="34"/>
      <c r="AD68" s="33"/>
      <c r="AE68" s="35"/>
      <c r="AF68" s="25">
        <f t="shared" si="6"/>
        <v>0</v>
      </c>
      <c r="AG68" s="25">
        <f t="shared" si="7"/>
        <v>0</v>
      </c>
      <c r="AH68" s="25"/>
    </row>
    <row r="69" spans="1:34" s="26" customFormat="1" ht="12.75">
      <c r="A69" s="27"/>
      <c r="B69" s="8"/>
      <c r="C69" s="28"/>
      <c r="D69" s="28"/>
      <c r="E69" s="28"/>
      <c r="F69" s="28"/>
      <c r="G69" s="28"/>
      <c r="H69" s="29"/>
      <c r="I69" s="30"/>
      <c r="J69" s="5"/>
      <c r="K69" s="28"/>
      <c r="L69" s="28"/>
      <c r="M69" s="31"/>
      <c r="N69" s="29"/>
      <c r="O69" s="8"/>
      <c r="P69" s="28"/>
      <c r="Q69" s="28"/>
      <c r="R69" s="31"/>
      <c r="S69" s="30"/>
      <c r="T69" s="5"/>
      <c r="U69" s="28"/>
      <c r="V69" s="28"/>
      <c r="W69" s="31"/>
      <c r="X69" s="29"/>
      <c r="Y69" s="47">
        <f t="shared" si="4"/>
      </c>
      <c r="Z69" s="46">
        <f t="shared" si="5"/>
      </c>
      <c r="AA69" s="32"/>
      <c r="AB69" s="33"/>
      <c r="AC69" s="34"/>
      <c r="AD69" s="33"/>
      <c r="AE69" s="35"/>
      <c r="AF69" s="25">
        <f t="shared" si="6"/>
        <v>0</v>
      </c>
      <c r="AG69" s="25">
        <f t="shared" si="7"/>
        <v>0</v>
      </c>
      <c r="AH69" s="25"/>
    </row>
    <row r="70" spans="1:34" s="26" customFormat="1" ht="12.75">
      <c r="A70" s="27"/>
      <c r="B70" s="8"/>
      <c r="C70" s="28"/>
      <c r="D70" s="28"/>
      <c r="E70" s="28"/>
      <c r="F70" s="28"/>
      <c r="G70" s="28"/>
      <c r="H70" s="29"/>
      <c r="I70" s="30"/>
      <c r="J70" s="5"/>
      <c r="K70" s="28"/>
      <c r="L70" s="28"/>
      <c r="M70" s="31"/>
      <c r="N70" s="29"/>
      <c r="O70" s="8"/>
      <c r="P70" s="28"/>
      <c r="Q70" s="28"/>
      <c r="R70" s="31"/>
      <c r="S70" s="30"/>
      <c r="T70" s="5"/>
      <c r="U70" s="28"/>
      <c r="V70" s="28"/>
      <c r="W70" s="31"/>
      <c r="X70" s="29"/>
      <c r="Y70" s="47">
        <f t="shared" si="4"/>
      </c>
      <c r="Z70" s="46">
        <f t="shared" si="5"/>
      </c>
      <c r="AA70" s="32"/>
      <c r="AB70" s="33"/>
      <c r="AC70" s="34"/>
      <c r="AD70" s="33"/>
      <c r="AE70" s="35"/>
      <c r="AF70" s="25">
        <f t="shared" si="6"/>
        <v>0</v>
      </c>
      <c r="AG70" s="25">
        <f t="shared" si="7"/>
        <v>0</v>
      </c>
      <c r="AH70" s="25"/>
    </row>
    <row r="71" spans="1:34" s="26" customFormat="1" ht="12.75">
      <c r="A71" s="27"/>
      <c r="B71" s="8"/>
      <c r="C71" s="28"/>
      <c r="D71" s="28"/>
      <c r="E71" s="28"/>
      <c r="F71" s="28"/>
      <c r="G71" s="28"/>
      <c r="H71" s="29"/>
      <c r="I71" s="30"/>
      <c r="J71" s="5"/>
      <c r="K71" s="28"/>
      <c r="L71" s="28"/>
      <c r="M71" s="31"/>
      <c r="N71" s="29"/>
      <c r="O71" s="8"/>
      <c r="P71" s="28"/>
      <c r="Q71" s="28"/>
      <c r="R71" s="31"/>
      <c r="S71" s="30"/>
      <c r="T71" s="5"/>
      <c r="U71" s="28"/>
      <c r="V71" s="28"/>
      <c r="W71" s="31"/>
      <c r="X71" s="29"/>
      <c r="Y71" s="47">
        <f t="shared" si="4"/>
      </c>
      <c r="Z71" s="46">
        <f t="shared" si="5"/>
      </c>
      <c r="AA71" s="32"/>
      <c r="AB71" s="33"/>
      <c r="AC71" s="34"/>
      <c r="AD71" s="33"/>
      <c r="AE71" s="35"/>
      <c r="AF71" s="25">
        <f t="shared" si="6"/>
        <v>0</v>
      </c>
      <c r="AG71" s="25">
        <f t="shared" si="7"/>
        <v>0</v>
      </c>
      <c r="AH71" s="25"/>
    </row>
    <row r="72" spans="1:34" s="26" customFormat="1" ht="12.75">
      <c r="A72" s="27"/>
      <c r="B72" s="8"/>
      <c r="C72" s="28"/>
      <c r="D72" s="28"/>
      <c r="E72" s="28"/>
      <c r="F72" s="28"/>
      <c r="G72" s="28"/>
      <c r="H72" s="29"/>
      <c r="I72" s="30"/>
      <c r="J72" s="5"/>
      <c r="K72" s="28"/>
      <c r="L72" s="28"/>
      <c r="M72" s="31"/>
      <c r="N72" s="29"/>
      <c r="O72" s="8"/>
      <c r="P72" s="28"/>
      <c r="Q72" s="28"/>
      <c r="R72" s="31"/>
      <c r="S72" s="30"/>
      <c r="T72" s="5"/>
      <c r="U72" s="28"/>
      <c r="V72" s="28"/>
      <c r="W72" s="31"/>
      <c r="X72" s="29"/>
      <c r="Y72" s="47">
        <f t="shared" si="4"/>
      </c>
      <c r="Z72" s="46">
        <f t="shared" si="5"/>
      </c>
      <c r="AA72" s="32"/>
      <c r="AB72" s="33"/>
      <c r="AC72" s="34"/>
      <c r="AD72" s="33"/>
      <c r="AE72" s="35"/>
      <c r="AF72" s="25">
        <f t="shared" si="6"/>
        <v>0</v>
      </c>
      <c r="AG72" s="25">
        <f t="shared" si="7"/>
        <v>0</v>
      </c>
      <c r="AH72" s="25"/>
    </row>
    <row r="73" spans="1:34" s="26" customFormat="1" ht="12.75">
      <c r="A73" s="27"/>
      <c r="B73" s="8"/>
      <c r="C73" s="28"/>
      <c r="D73" s="28"/>
      <c r="E73" s="28"/>
      <c r="F73" s="28"/>
      <c r="G73" s="28"/>
      <c r="H73" s="29"/>
      <c r="I73" s="30"/>
      <c r="J73" s="5"/>
      <c r="K73" s="28"/>
      <c r="L73" s="28"/>
      <c r="M73" s="31"/>
      <c r="N73" s="29"/>
      <c r="O73" s="8"/>
      <c r="P73" s="28"/>
      <c r="Q73" s="28"/>
      <c r="R73" s="31"/>
      <c r="S73" s="30"/>
      <c r="T73" s="5"/>
      <c r="U73" s="28"/>
      <c r="V73" s="28"/>
      <c r="W73" s="31"/>
      <c r="X73" s="29"/>
      <c r="Y73" s="47">
        <f t="shared" si="4"/>
      </c>
      <c r="Z73" s="46">
        <f t="shared" si="5"/>
      </c>
      <c r="AA73" s="32"/>
      <c r="AB73" s="33"/>
      <c r="AC73" s="34"/>
      <c r="AD73" s="33"/>
      <c r="AE73" s="35"/>
      <c r="AF73" s="25">
        <f t="shared" si="6"/>
        <v>0</v>
      </c>
      <c r="AG73" s="25">
        <f t="shared" si="7"/>
        <v>0</v>
      </c>
      <c r="AH73" s="25"/>
    </row>
    <row r="74" spans="1:34" s="26" customFormat="1" ht="12.75">
      <c r="A74" s="27"/>
      <c r="B74" s="8"/>
      <c r="C74" s="28"/>
      <c r="D74" s="28"/>
      <c r="E74" s="28"/>
      <c r="F74" s="28"/>
      <c r="G74" s="28"/>
      <c r="H74" s="29"/>
      <c r="I74" s="30"/>
      <c r="J74" s="5"/>
      <c r="K74" s="28"/>
      <c r="L74" s="28"/>
      <c r="M74" s="31"/>
      <c r="N74" s="29"/>
      <c r="O74" s="8"/>
      <c r="P74" s="28"/>
      <c r="Q74" s="28"/>
      <c r="R74" s="31"/>
      <c r="S74" s="30"/>
      <c r="T74" s="5"/>
      <c r="U74" s="28"/>
      <c r="V74" s="28"/>
      <c r="W74" s="31"/>
      <c r="X74" s="29"/>
      <c r="Y74" s="47">
        <f t="shared" si="4"/>
      </c>
      <c r="Z74" s="46">
        <f t="shared" si="5"/>
      </c>
      <c r="AA74" s="32"/>
      <c r="AB74" s="33"/>
      <c r="AC74" s="34"/>
      <c r="AD74" s="33"/>
      <c r="AE74" s="35"/>
      <c r="AF74" s="25">
        <f t="shared" si="6"/>
        <v>0</v>
      </c>
      <c r="AG74" s="25">
        <f t="shared" si="7"/>
        <v>0</v>
      </c>
      <c r="AH74" s="25"/>
    </row>
    <row r="75" spans="1:34" s="26" customFormat="1" ht="12.75">
      <c r="A75" s="27"/>
      <c r="B75" s="8"/>
      <c r="C75" s="28"/>
      <c r="D75" s="28"/>
      <c r="E75" s="28"/>
      <c r="F75" s="28"/>
      <c r="G75" s="28"/>
      <c r="H75" s="29"/>
      <c r="I75" s="30"/>
      <c r="J75" s="5"/>
      <c r="K75" s="28"/>
      <c r="L75" s="28"/>
      <c r="M75" s="31"/>
      <c r="N75" s="29"/>
      <c r="O75" s="8"/>
      <c r="P75" s="28"/>
      <c r="Q75" s="28"/>
      <c r="R75" s="31"/>
      <c r="S75" s="30"/>
      <c r="T75" s="5"/>
      <c r="U75" s="28"/>
      <c r="V75" s="28"/>
      <c r="W75" s="31"/>
      <c r="X75" s="29"/>
      <c r="Y75" s="47">
        <f aca="true" t="shared" si="8" ref="Y75:Y106">IF(J75="","",COUNTA(J75,O75,T75))</f>
      </c>
      <c r="Z75" s="46">
        <f aca="true" t="shared" si="9" ref="Z75:Z106">IF(C75="","",LEN(C75)+LEN(D75))</f>
      </c>
      <c r="AA75" s="32"/>
      <c r="AB75" s="33"/>
      <c r="AC75" s="34"/>
      <c r="AD75" s="33"/>
      <c r="AE75" s="35"/>
      <c r="AF75" s="25">
        <f aca="true" t="shared" si="10" ref="AF75:AF106">IF(AND(I75="兵庫",AE75&lt;&gt;""),1,0)</f>
        <v>0</v>
      </c>
      <c r="AG75" s="25">
        <f aca="true" t="shared" si="11" ref="AG75:AG106">IF(AND(I75&lt;&gt;"兵庫",AE75&lt;&gt;""),1,0)</f>
        <v>0</v>
      </c>
      <c r="AH75" s="25"/>
    </row>
    <row r="76" spans="1:34" s="26" customFormat="1" ht="12.75">
      <c r="A76" s="27"/>
      <c r="B76" s="8"/>
      <c r="C76" s="28"/>
      <c r="D76" s="28"/>
      <c r="E76" s="28"/>
      <c r="F76" s="28"/>
      <c r="G76" s="28"/>
      <c r="H76" s="29"/>
      <c r="I76" s="30"/>
      <c r="J76" s="5"/>
      <c r="K76" s="28"/>
      <c r="L76" s="28"/>
      <c r="M76" s="31"/>
      <c r="N76" s="29"/>
      <c r="O76" s="8"/>
      <c r="P76" s="28"/>
      <c r="Q76" s="28"/>
      <c r="R76" s="31"/>
      <c r="S76" s="30"/>
      <c r="T76" s="5"/>
      <c r="U76" s="28"/>
      <c r="V76" s="28"/>
      <c r="W76" s="31"/>
      <c r="X76" s="29"/>
      <c r="Y76" s="47">
        <f t="shared" si="8"/>
      </c>
      <c r="Z76" s="46">
        <f t="shared" si="9"/>
      </c>
      <c r="AA76" s="32"/>
      <c r="AB76" s="33"/>
      <c r="AC76" s="34"/>
      <c r="AD76" s="33"/>
      <c r="AE76" s="35"/>
      <c r="AF76" s="25">
        <f t="shared" si="10"/>
        <v>0</v>
      </c>
      <c r="AG76" s="25">
        <f t="shared" si="11"/>
        <v>0</v>
      </c>
      <c r="AH76" s="25"/>
    </row>
    <row r="77" spans="1:34" s="26" customFormat="1" ht="12.75">
      <c r="A77" s="27"/>
      <c r="B77" s="8"/>
      <c r="C77" s="28"/>
      <c r="D77" s="28"/>
      <c r="E77" s="28"/>
      <c r="F77" s="28"/>
      <c r="G77" s="28"/>
      <c r="H77" s="29"/>
      <c r="I77" s="30"/>
      <c r="J77" s="5"/>
      <c r="K77" s="28"/>
      <c r="L77" s="28"/>
      <c r="M77" s="31"/>
      <c r="N77" s="29"/>
      <c r="O77" s="8"/>
      <c r="P77" s="28"/>
      <c r="Q77" s="28"/>
      <c r="R77" s="31"/>
      <c r="S77" s="30"/>
      <c r="T77" s="5"/>
      <c r="U77" s="28"/>
      <c r="V77" s="28"/>
      <c r="W77" s="31"/>
      <c r="X77" s="29"/>
      <c r="Y77" s="47">
        <f t="shared" si="8"/>
      </c>
      <c r="Z77" s="46">
        <f t="shared" si="9"/>
      </c>
      <c r="AA77" s="32"/>
      <c r="AB77" s="33"/>
      <c r="AC77" s="34"/>
      <c r="AD77" s="33"/>
      <c r="AE77" s="35"/>
      <c r="AF77" s="25">
        <f t="shared" si="10"/>
        <v>0</v>
      </c>
      <c r="AG77" s="25">
        <f t="shared" si="11"/>
        <v>0</v>
      </c>
      <c r="AH77" s="25"/>
    </row>
    <row r="78" spans="1:34" s="26" customFormat="1" ht="12.75">
      <c r="A78" s="27"/>
      <c r="B78" s="8"/>
      <c r="C78" s="28"/>
      <c r="D78" s="28"/>
      <c r="E78" s="28"/>
      <c r="F78" s="28"/>
      <c r="G78" s="28"/>
      <c r="H78" s="29"/>
      <c r="I78" s="30"/>
      <c r="J78" s="5"/>
      <c r="K78" s="28"/>
      <c r="L78" s="28"/>
      <c r="M78" s="31"/>
      <c r="N78" s="29"/>
      <c r="O78" s="8"/>
      <c r="P78" s="28"/>
      <c r="Q78" s="28"/>
      <c r="R78" s="31"/>
      <c r="S78" s="30"/>
      <c r="T78" s="5"/>
      <c r="U78" s="28"/>
      <c r="V78" s="28"/>
      <c r="W78" s="31"/>
      <c r="X78" s="29"/>
      <c r="Y78" s="47">
        <f t="shared" si="8"/>
      </c>
      <c r="Z78" s="46">
        <f t="shared" si="9"/>
      </c>
      <c r="AA78" s="32"/>
      <c r="AB78" s="33"/>
      <c r="AC78" s="34"/>
      <c r="AD78" s="33"/>
      <c r="AE78" s="35"/>
      <c r="AF78" s="25">
        <f t="shared" si="10"/>
        <v>0</v>
      </c>
      <c r="AG78" s="25">
        <f t="shared" si="11"/>
        <v>0</v>
      </c>
      <c r="AH78" s="25"/>
    </row>
    <row r="79" spans="1:34" s="26" customFormat="1" ht="12.75">
      <c r="A79" s="27"/>
      <c r="B79" s="8"/>
      <c r="C79" s="28"/>
      <c r="D79" s="28"/>
      <c r="E79" s="28"/>
      <c r="F79" s="28"/>
      <c r="G79" s="28"/>
      <c r="H79" s="29"/>
      <c r="I79" s="30"/>
      <c r="J79" s="5"/>
      <c r="K79" s="28"/>
      <c r="L79" s="28"/>
      <c r="M79" s="31"/>
      <c r="N79" s="29"/>
      <c r="O79" s="8"/>
      <c r="P79" s="28"/>
      <c r="Q79" s="28"/>
      <c r="R79" s="31"/>
      <c r="S79" s="30"/>
      <c r="T79" s="5"/>
      <c r="U79" s="28"/>
      <c r="V79" s="28"/>
      <c r="W79" s="31"/>
      <c r="X79" s="29"/>
      <c r="Y79" s="47">
        <f t="shared" si="8"/>
      </c>
      <c r="Z79" s="46">
        <f t="shared" si="9"/>
      </c>
      <c r="AA79" s="32"/>
      <c r="AB79" s="33"/>
      <c r="AC79" s="34"/>
      <c r="AD79" s="33"/>
      <c r="AE79" s="35"/>
      <c r="AF79" s="25">
        <f t="shared" si="10"/>
        <v>0</v>
      </c>
      <c r="AG79" s="25">
        <f t="shared" si="11"/>
        <v>0</v>
      </c>
      <c r="AH79" s="25"/>
    </row>
    <row r="80" spans="1:34" s="26" customFormat="1" ht="12.75">
      <c r="A80" s="27"/>
      <c r="B80" s="8"/>
      <c r="C80" s="28"/>
      <c r="D80" s="28"/>
      <c r="E80" s="28"/>
      <c r="F80" s="28"/>
      <c r="G80" s="28"/>
      <c r="H80" s="29"/>
      <c r="I80" s="30"/>
      <c r="J80" s="5"/>
      <c r="K80" s="28"/>
      <c r="L80" s="28"/>
      <c r="M80" s="31"/>
      <c r="N80" s="29"/>
      <c r="O80" s="8"/>
      <c r="P80" s="28"/>
      <c r="Q80" s="28"/>
      <c r="R80" s="31"/>
      <c r="S80" s="30"/>
      <c r="T80" s="5"/>
      <c r="U80" s="28"/>
      <c r="V80" s="28"/>
      <c r="W80" s="31"/>
      <c r="X80" s="29"/>
      <c r="Y80" s="47">
        <f t="shared" si="8"/>
      </c>
      <c r="Z80" s="46">
        <f t="shared" si="9"/>
      </c>
      <c r="AA80" s="32"/>
      <c r="AB80" s="33"/>
      <c r="AC80" s="34"/>
      <c r="AD80" s="33"/>
      <c r="AE80" s="35"/>
      <c r="AF80" s="25">
        <f t="shared" si="10"/>
        <v>0</v>
      </c>
      <c r="AG80" s="25">
        <f t="shared" si="11"/>
        <v>0</v>
      </c>
      <c r="AH80" s="25"/>
    </row>
    <row r="81" spans="1:34" s="26" customFormat="1" ht="12.75">
      <c r="A81" s="27"/>
      <c r="B81" s="8"/>
      <c r="C81" s="28"/>
      <c r="D81" s="28"/>
      <c r="E81" s="28"/>
      <c r="F81" s="28"/>
      <c r="G81" s="28"/>
      <c r="H81" s="29"/>
      <c r="I81" s="30"/>
      <c r="J81" s="5"/>
      <c r="K81" s="28"/>
      <c r="L81" s="28"/>
      <c r="M81" s="31"/>
      <c r="N81" s="29"/>
      <c r="O81" s="8"/>
      <c r="P81" s="28"/>
      <c r="Q81" s="28"/>
      <c r="R81" s="31"/>
      <c r="S81" s="30"/>
      <c r="T81" s="5"/>
      <c r="U81" s="28"/>
      <c r="V81" s="28"/>
      <c r="W81" s="31"/>
      <c r="X81" s="29"/>
      <c r="Y81" s="47">
        <f t="shared" si="8"/>
      </c>
      <c r="Z81" s="46">
        <f t="shared" si="9"/>
      </c>
      <c r="AA81" s="32"/>
      <c r="AB81" s="33"/>
      <c r="AC81" s="34"/>
      <c r="AD81" s="33"/>
      <c r="AE81" s="35"/>
      <c r="AF81" s="25">
        <f t="shared" si="10"/>
        <v>0</v>
      </c>
      <c r="AG81" s="25">
        <f t="shared" si="11"/>
        <v>0</v>
      </c>
      <c r="AH81" s="25"/>
    </row>
    <row r="82" spans="1:34" s="26" customFormat="1" ht="12.75">
      <c r="A82" s="27"/>
      <c r="B82" s="8"/>
      <c r="C82" s="28"/>
      <c r="D82" s="28"/>
      <c r="E82" s="28"/>
      <c r="F82" s="28"/>
      <c r="G82" s="28"/>
      <c r="H82" s="29"/>
      <c r="I82" s="30"/>
      <c r="J82" s="5"/>
      <c r="K82" s="28"/>
      <c r="L82" s="28"/>
      <c r="M82" s="31"/>
      <c r="N82" s="29"/>
      <c r="O82" s="8"/>
      <c r="P82" s="28"/>
      <c r="Q82" s="28"/>
      <c r="R82" s="31"/>
      <c r="S82" s="30"/>
      <c r="T82" s="5"/>
      <c r="U82" s="28"/>
      <c r="V82" s="28"/>
      <c r="W82" s="31"/>
      <c r="X82" s="29"/>
      <c r="Y82" s="47">
        <f t="shared" si="8"/>
      </c>
      <c r="Z82" s="46">
        <f t="shared" si="9"/>
      </c>
      <c r="AA82" s="32"/>
      <c r="AB82" s="33"/>
      <c r="AC82" s="34"/>
      <c r="AD82" s="33"/>
      <c r="AE82" s="35"/>
      <c r="AF82" s="25">
        <f t="shared" si="10"/>
        <v>0</v>
      </c>
      <c r="AG82" s="25">
        <f t="shared" si="11"/>
        <v>0</v>
      </c>
      <c r="AH82" s="25"/>
    </row>
    <row r="83" spans="1:34" s="26" customFormat="1" ht="12.75">
      <c r="A83" s="27"/>
      <c r="B83" s="8"/>
      <c r="C83" s="28"/>
      <c r="D83" s="28"/>
      <c r="E83" s="28"/>
      <c r="F83" s="28"/>
      <c r="G83" s="28"/>
      <c r="H83" s="29"/>
      <c r="I83" s="30"/>
      <c r="J83" s="5"/>
      <c r="K83" s="28"/>
      <c r="L83" s="28"/>
      <c r="M83" s="31"/>
      <c r="N83" s="29"/>
      <c r="O83" s="8"/>
      <c r="P83" s="28"/>
      <c r="Q83" s="28"/>
      <c r="R83" s="31"/>
      <c r="S83" s="30"/>
      <c r="T83" s="5"/>
      <c r="U83" s="28"/>
      <c r="V83" s="28"/>
      <c r="W83" s="31"/>
      <c r="X83" s="29"/>
      <c r="Y83" s="47">
        <f t="shared" si="8"/>
      </c>
      <c r="Z83" s="46">
        <f t="shared" si="9"/>
      </c>
      <c r="AA83" s="32"/>
      <c r="AB83" s="33"/>
      <c r="AC83" s="34"/>
      <c r="AD83" s="33"/>
      <c r="AE83" s="35"/>
      <c r="AF83" s="25">
        <f t="shared" si="10"/>
        <v>0</v>
      </c>
      <c r="AG83" s="25">
        <f t="shared" si="11"/>
        <v>0</v>
      </c>
      <c r="AH83" s="25"/>
    </row>
    <row r="84" spans="1:34" s="26" customFormat="1" ht="12.75">
      <c r="A84" s="27"/>
      <c r="B84" s="8"/>
      <c r="C84" s="28"/>
      <c r="D84" s="28"/>
      <c r="E84" s="28"/>
      <c r="F84" s="28"/>
      <c r="G84" s="28"/>
      <c r="H84" s="29"/>
      <c r="I84" s="30"/>
      <c r="J84" s="5"/>
      <c r="K84" s="28"/>
      <c r="L84" s="28"/>
      <c r="M84" s="31"/>
      <c r="N84" s="29"/>
      <c r="O84" s="8"/>
      <c r="P84" s="28"/>
      <c r="Q84" s="28"/>
      <c r="R84" s="31"/>
      <c r="S84" s="30"/>
      <c r="T84" s="5"/>
      <c r="U84" s="28"/>
      <c r="V84" s="28"/>
      <c r="W84" s="31"/>
      <c r="X84" s="29"/>
      <c r="Y84" s="47">
        <f t="shared" si="8"/>
      </c>
      <c r="Z84" s="46">
        <f t="shared" si="9"/>
      </c>
      <c r="AA84" s="32"/>
      <c r="AB84" s="33"/>
      <c r="AC84" s="34"/>
      <c r="AD84" s="33"/>
      <c r="AE84" s="35"/>
      <c r="AF84" s="25">
        <f t="shared" si="10"/>
        <v>0</v>
      </c>
      <c r="AG84" s="25">
        <f t="shared" si="11"/>
        <v>0</v>
      </c>
      <c r="AH84" s="25"/>
    </row>
    <row r="85" spans="1:34" s="26" customFormat="1" ht="12.75">
      <c r="A85" s="27"/>
      <c r="B85" s="8"/>
      <c r="C85" s="28"/>
      <c r="D85" s="28"/>
      <c r="E85" s="28"/>
      <c r="F85" s="28"/>
      <c r="G85" s="28"/>
      <c r="H85" s="29"/>
      <c r="I85" s="30"/>
      <c r="J85" s="5"/>
      <c r="K85" s="28"/>
      <c r="L85" s="28"/>
      <c r="M85" s="31"/>
      <c r="N85" s="29"/>
      <c r="O85" s="8"/>
      <c r="P85" s="28"/>
      <c r="Q85" s="28"/>
      <c r="R85" s="31"/>
      <c r="S85" s="30"/>
      <c r="T85" s="5"/>
      <c r="U85" s="28"/>
      <c r="V85" s="28"/>
      <c r="W85" s="31"/>
      <c r="X85" s="29"/>
      <c r="Y85" s="47">
        <f t="shared" si="8"/>
      </c>
      <c r="Z85" s="46">
        <f t="shared" si="9"/>
      </c>
      <c r="AA85" s="32"/>
      <c r="AB85" s="33"/>
      <c r="AC85" s="34"/>
      <c r="AD85" s="33"/>
      <c r="AE85" s="35"/>
      <c r="AF85" s="25">
        <f t="shared" si="10"/>
        <v>0</v>
      </c>
      <c r="AG85" s="25">
        <f t="shared" si="11"/>
        <v>0</v>
      </c>
      <c r="AH85" s="25"/>
    </row>
    <row r="86" spans="1:34" s="26" customFormat="1" ht="12.75">
      <c r="A86" s="27"/>
      <c r="B86" s="8"/>
      <c r="C86" s="28"/>
      <c r="D86" s="28"/>
      <c r="E86" s="28"/>
      <c r="F86" s="28"/>
      <c r="G86" s="28"/>
      <c r="H86" s="29"/>
      <c r="I86" s="30"/>
      <c r="J86" s="5"/>
      <c r="K86" s="28"/>
      <c r="L86" s="28"/>
      <c r="M86" s="31"/>
      <c r="N86" s="29"/>
      <c r="O86" s="8"/>
      <c r="P86" s="28"/>
      <c r="Q86" s="28"/>
      <c r="R86" s="31"/>
      <c r="S86" s="30"/>
      <c r="T86" s="5"/>
      <c r="U86" s="28"/>
      <c r="V86" s="28"/>
      <c r="W86" s="31"/>
      <c r="X86" s="29"/>
      <c r="Y86" s="47">
        <f t="shared" si="8"/>
      </c>
      <c r="Z86" s="46">
        <f t="shared" si="9"/>
      </c>
      <c r="AA86" s="32"/>
      <c r="AB86" s="33"/>
      <c r="AC86" s="34"/>
      <c r="AD86" s="33"/>
      <c r="AE86" s="35"/>
      <c r="AF86" s="25">
        <f t="shared" si="10"/>
        <v>0</v>
      </c>
      <c r="AG86" s="25">
        <f t="shared" si="11"/>
        <v>0</v>
      </c>
      <c r="AH86" s="25"/>
    </row>
    <row r="87" spans="1:34" s="26" customFormat="1" ht="12.75">
      <c r="A87" s="27"/>
      <c r="B87" s="8"/>
      <c r="C87" s="28"/>
      <c r="D87" s="28"/>
      <c r="E87" s="28"/>
      <c r="F87" s="28"/>
      <c r="G87" s="28"/>
      <c r="H87" s="29"/>
      <c r="I87" s="30"/>
      <c r="J87" s="5"/>
      <c r="K87" s="28"/>
      <c r="L87" s="28"/>
      <c r="M87" s="31"/>
      <c r="N87" s="29"/>
      <c r="O87" s="8"/>
      <c r="P87" s="28"/>
      <c r="Q87" s="28"/>
      <c r="R87" s="31"/>
      <c r="S87" s="30"/>
      <c r="T87" s="5"/>
      <c r="U87" s="28"/>
      <c r="V87" s="28"/>
      <c r="W87" s="31"/>
      <c r="X87" s="29"/>
      <c r="Y87" s="47">
        <f t="shared" si="8"/>
      </c>
      <c r="Z87" s="46">
        <f t="shared" si="9"/>
      </c>
      <c r="AA87" s="32"/>
      <c r="AB87" s="33"/>
      <c r="AC87" s="34"/>
      <c r="AD87" s="33"/>
      <c r="AE87" s="35"/>
      <c r="AF87" s="25">
        <f t="shared" si="10"/>
        <v>0</v>
      </c>
      <c r="AG87" s="25">
        <f t="shared" si="11"/>
        <v>0</v>
      </c>
      <c r="AH87" s="25"/>
    </row>
    <row r="88" spans="1:34" s="26" customFormat="1" ht="12.75">
      <c r="A88" s="27"/>
      <c r="B88" s="8"/>
      <c r="C88" s="28"/>
      <c r="D88" s="28"/>
      <c r="E88" s="28"/>
      <c r="F88" s="28"/>
      <c r="G88" s="28"/>
      <c r="H88" s="29"/>
      <c r="I88" s="30"/>
      <c r="J88" s="5"/>
      <c r="K88" s="28"/>
      <c r="L88" s="28"/>
      <c r="M88" s="31"/>
      <c r="N88" s="29"/>
      <c r="O88" s="8"/>
      <c r="P88" s="28"/>
      <c r="Q88" s="28"/>
      <c r="R88" s="31"/>
      <c r="S88" s="30"/>
      <c r="T88" s="5"/>
      <c r="U88" s="28"/>
      <c r="V88" s="28"/>
      <c r="W88" s="31"/>
      <c r="X88" s="29"/>
      <c r="Y88" s="47">
        <f t="shared" si="8"/>
      </c>
      <c r="Z88" s="46">
        <f t="shared" si="9"/>
      </c>
      <c r="AA88" s="32"/>
      <c r="AB88" s="33"/>
      <c r="AC88" s="34"/>
      <c r="AD88" s="33"/>
      <c r="AE88" s="35"/>
      <c r="AF88" s="25">
        <f t="shared" si="10"/>
        <v>0</v>
      </c>
      <c r="AG88" s="25">
        <f t="shared" si="11"/>
        <v>0</v>
      </c>
      <c r="AH88" s="25"/>
    </row>
    <row r="89" spans="1:34" s="26" customFormat="1" ht="12.75">
      <c r="A89" s="27"/>
      <c r="B89" s="8"/>
      <c r="C89" s="28"/>
      <c r="D89" s="28"/>
      <c r="E89" s="28"/>
      <c r="F89" s="28"/>
      <c r="G89" s="28"/>
      <c r="H89" s="29"/>
      <c r="I89" s="30"/>
      <c r="J89" s="5"/>
      <c r="K89" s="28"/>
      <c r="L89" s="28"/>
      <c r="M89" s="31"/>
      <c r="N89" s="29"/>
      <c r="O89" s="8"/>
      <c r="P89" s="28"/>
      <c r="Q89" s="28"/>
      <c r="R89" s="31"/>
      <c r="S89" s="30"/>
      <c r="T89" s="5"/>
      <c r="U89" s="28"/>
      <c r="V89" s="28"/>
      <c r="W89" s="31"/>
      <c r="X89" s="29"/>
      <c r="Y89" s="47">
        <f t="shared" si="8"/>
      </c>
      <c r="Z89" s="46">
        <f t="shared" si="9"/>
      </c>
      <c r="AA89" s="32"/>
      <c r="AB89" s="33"/>
      <c r="AC89" s="34"/>
      <c r="AD89" s="33"/>
      <c r="AE89" s="35"/>
      <c r="AF89" s="25">
        <f t="shared" si="10"/>
        <v>0</v>
      </c>
      <c r="AG89" s="25">
        <f t="shared" si="11"/>
        <v>0</v>
      </c>
      <c r="AH89" s="25"/>
    </row>
    <row r="90" spans="1:34" s="26" customFormat="1" ht="12.75">
      <c r="A90" s="27"/>
      <c r="B90" s="8"/>
      <c r="C90" s="28"/>
      <c r="D90" s="28"/>
      <c r="E90" s="28"/>
      <c r="F90" s="28"/>
      <c r="G90" s="28"/>
      <c r="H90" s="29"/>
      <c r="I90" s="30"/>
      <c r="J90" s="5"/>
      <c r="K90" s="28"/>
      <c r="L90" s="28"/>
      <c r="M90" s="31"/>
      <c r="N90" s="29"/>
      <c r="O90" s="8"/>
      <c r="P90" s="28"/>
      <c r="Q90" s="28"/>
      <c r="R90" s="31"/>
      <c r="S90" s="30"/>
      <c r="T90" s="5"/>
      <c r="U90" s="28"/>
      <c r="V90" s="28"/>
      <c r="W90" s="31"/>
      <c r="X90" s="29"/>
      <c r="Y90" s="47">
        <f t="shared" si="8"/>
      </c>
      <c r="Z90" s="46">
        <f t="shared" si="9"/>
      </c>
      <c r="AA90" s="32"/>
      <c r="AB90" s="33"/>
      <c r="AC90" s="34"/>
      <c r="AD90" s="33"/>
      <c r="AE90" s="35"/>
      <c r="AF90" s="25">
        <f t="shared" si="10"/>
        <v>0</v>
      </c>
      <c r="AG90" s="25">
        <f t="shared" si="11"/>
        <v>0</v>
      </c>
      <c r="AH90" s="25"/>
    </row>
    <row r="91" spans="1:34" s="26" customFormat="1" ht="12.75">
      <c r="A91" s="27"/>
      <c r="B91" s="8"/>
      <c r="C91" s="28"/>
      <c r="D91" s="28"/>
      <c r="E91" s="28"/>
      <c r="F91" s="28"/>
      <c r="G91" s="28"/>
      <c r="H91" s="29"/>
      <c r="I91" s="30"/>
      <c r="J91" s="5"/>
      <c r="K91" s="28"/>
      <c r="L91" s="28"/>
      <c r="M91" s="31"/>
      <c r="N91" s="29"/>
      <c r="O91" s="8"/>
      <c r="P91" s="28"/>
      <c r="Q91" s="28"/>
      <c r="R91" s="31"/>
      <c r="S91" s="30"/>
      <c r="T91" s="5"/>
      <c r="U91" s="28"/>
      <c r="V91" s="28"/>
      <c r="W91" s="31"/>
      <c r="X91" s="29"/>
      <c r="Y91" s="47">
        <f t="shared" si="8"/>
      </c>
      <c r="Z91" s="46">
        <f t="shared" si="9"/>
      </c>
      <c r="AA91" s="32"/>
      <c r="AB91" s="33"/>
      <c r="AC91" s="34"/>
      <c r="AD91" s="33"/>
      <c r="AE91" s="35"/>
      <c r="AF91" s="25">
        <f t="shared" si="10"/>
        <v>0</v>
      </c>
      <c r="AG91" s="25">
        <f t="shared" si="11"/>
        <v>0</v>
      </c>
      <c r="AH91" s="25"/>
    </row>
    <row r="92" spans="1:34" s="26" customFormat="1" ht="12.75">
      <c r="A92" s="27"/>
      <c r="B92" s="8"/>
      <c r="C92" s="28"/>
      <c r="D92" s="28"/>
      <c r="E92" s="28"/>
      <c r="F92" s="28"/>
      <c r="G92" s="28"/>
      <c r="H92" s="29"/>
      <c r="I92" s="30"/>
      <c r="J92" s="5"/>
      <c r="K92" s="28"/>
      <c r="L92" s="28"/>
      <c r="M92" s="31"/>
      <c r="N92" s="29"/>
      <c r="O92" s="8"/>
      <c r="P92" s="28"/>
      <c r="Q92" s="28"/>
      <c r="R92" s="31"/>
      <c r="S92" s="30"/>
      <c r="T92" s="5"/>
      <c r="U92" s="28"/>
      <c r="V92" s="28"/>
      <c r="W92" s="31"/>
      <c r="X92" s="29"/>
      <c r="Y92" s="47">
        <f t="shared" si="8"/>
      </c>
      <c r="Z92" s="46">
        <f t="shared" si="9"/>
      </c>
      <c r="AA92" s="32"/>
      <c r="AB92" s="33"/>
      <c r="AC92" s="34"/>
      <c r="AD92" s="33"/>
      <c r="AE92" s="35"/>
      <c r="AF92" s="25">
        <f t="shared" si="10"/>
        <v>0</v>
      </c>
      <c r="AG92" s="25">
        <f t="shared" si="11"/>
        <v>0</v>
      </c>
      <c r="AH92" s="25"/>
    </row>
    <row r="93" spans="1:34" s="26" customFormat="1" ht="12.75">
      <c r="A93" s="27"/>
      <c r="B93" s="8"/>
      <c r="C93" s="28"/>
      <c r="D93" s="28"/>
      <c r="E93" s="28"/>
      <c r="F93" s="28"/>
      <c r="G93" s="28"/>
      <c r="H93" s="29"/>
      <c r="I93" s="30"/>
      <c r="J93" s="5"/>
      <c r="K93" s="28"/>
      <c r="L93" s="28"/>
      <c r="M93" s="31"/>
      <c r="N93" s="29"/>
      <c r="O93" s="8"/>
      <c r="P93" s="28"/>
      <c r="Q93" s="28"/>
      <c r="R93" s="31"/>
      <c r="S93" s="30"/>
      <c r="T93" s="5"/>
      <c r="U93" s="28"/>
      <c r="V93" s="28"/>
      <c r="W93" s="31"/>
      <c r="X93" s="29"/>
      <c r="Y93" s="47">
        <f t="shared" si="8"/>
      </c>
      <c r="Z93" s="46">
        <f t="shared" si="9"/>
      </c>
      <c r="AA93" s="32"/>
      <c r="AB93" s="33"/>
      <c r="AC93" s="34"/>
      <c r="AD93" s="33"/>
      <c r="AE93" s="35"/>
      <c r="AF93" s="25">
        <f t="shared" si="10"/>
        <v>0</v>
      </c>
      <c r="AG93" s="25">
        <f t="shared" si="11"/>
        <v>0</v>
      </c>
      <c r="AH93" s="25"/>
    </row>
    <row r="94" spans="1:34" s="26" customFormat="1" ht="12.75">
      <c r="A94" s="27"/>
      <c r="B94" s="8"/>
      <c r="C94" s="28"/>
      <c r="D94" s="28"/>
      <c r="E94" s="28"/>
      <c r="F94" s="28"/>
      <c r="G94" s="28"/>
      <c r="H94" s="29"/>
      <c r="I94" s="30"/>
      <c r="J94" s="5"/>
      <c r="K94" s="28"/>
      <c r="L94" s="28"/>
      <c r="M94" s="31"/>
      <c r="N94" s="29"/>
      <c r="O94" s="8"/>
      <c r="P94" s="28"/>
      <c r="Q94" s="28"/>
      <c r="R94" s="31"/>
      <c r="S94" s="30"/>
      <c r="T94" s="5"/>
      <c r="U94" s="28"/>
      <c r="V94" s="28"/>
      <c r="W94" s="31"/>
      <c r="X94" s="29"/>
      <c r="Y94" s="47">
        <f t="shared" si="8"/>
      </c>
      <c r="Z94" s="46">
        <f t="shared" si="9"/>
      </c>
      <c r="AA94" s="32"/>
      <c r="AB94" s="33"/>
      <c r="AC94" s="34"/>
      <c r="AD94" s="33"/>
      <c r="AE94" s="35"/>
      <c r="AF94" s="25">
        <f t="shared" si="10"/>
        <v>0</v>
      </c>
      <c r="AG94" s="25">
        <f t="shared" si="11"/>
        <v>0</v>
      </c>
      <c r="AH94" s="25"/>
    </row>
    <row r="95" spans="1:34" s="26" customFormat="1" ht="12.75">
      <c r="A95" s="27"/>
      <c r="B95" s="8"/>
      <c r="C95" s="28"/>
      <c r="D95" s="28"/>
      <c r="E95" s="28"/>
      <c r="F95" s="28"/>
      <c r="G95" s="28"/>
      <c r="H95" s="29"/>
      <c r="I95" s="30"/>
      <c r="J95" s="5"/>
      <c r="K95" s="28"/>
      <c r="L95" s="28"/>
      <c r="M95" s="31"/>
      <c r="N95" s="29"/>
      <c r="O95" s="8"/>
      <c r="P95" s="28"/>
      <c r="Q95" s="28"/>
      <c r="R95" s="31"/>
      <c r="S95" s="30"/>
      <c r="T95" s="5"/>
      <c r="U95" s="28"/>
      <c r="V95" s="28"/>
      <c r="W95" s="31"/>
      <c r="X95" s="29"/>
      <c r="Y95" s="47">
        <f t="shared" si="8"/>
      </c>
      <c r="Z95" s="46">
        <f t="shared" si="9"/>
      </c>
      <c r="AA95" s="32"/>
      <c r="AB95" s="33"/>
      <c r="AC95" s="34"/>
      <c r="AD95" s="33"/>
      <c r="AE95" s="35"/>
      <c r="AF95" s="25">
        <f t="shared" si="10"/>
        <v>0</v>
      </c>
      <c r="AG95" s="25">
        <f t="shared" si="11"/>
        <v>0</v>
      </c>
      <c r="AH95" s="25"/>
    </row>
    <row r="96" spans="1:34" s="26" customFormat="1" ht="12.75">
      <c r="A96" s="27"/>
      <c r="B96" s="8"/>
      <c r="C96" s="28"/>
      <c r="D96" s="28"/>
      <c r="E96" s="28"/>
      <c r="F96" s="28"/>
      <c r="G96" s="28"/>
      <c r="H96" s="29"/>
      <c r="I96" s="30"/>
      <c r="J96" s="5"/>
      <c r="K96" s="28"/>
      <c r="L96" s="28"/>
      <c r="M96" s="31"/>
      <c r="N96" s="29"/>
      <c r="O96" s="8"/>
      <c r="P96" s="28"/>
      <c r="Q96" s="28"/>
      <c r="R96" s="31"/>
      <c r="S96" s="30"/>
      <c r="T96" s="5"/>
      <c r="U96" s="28"/>
      <c r="V96" s="28"/>
      <c r="W96" s="31"/>
      <c r="X96" s="29"/>
      <c r="Y96" s="47">
        <f t="shared" si="8"/>
      </c>
      <c r="Z96" s="46">
        <f t="shared" si="9"/>
      </c>
      <c r="AA96" s="32"/>
      <c r="AB96" s="33"/>
      <c r="AC96" s="34"/>
      <c r="AD96" s="33"/>
      <c r="AE96" s="35"/>
      <c r="AF96" s="25">
        <f t="shared" si="10"/>
        <v>0</v>
      </c>
      <c r="AG96" s="25">
        <f t="shared" si="11"/>
        <v>0</v>
      </c>
      <c r="AH96" s="25"/>
    </row>
    <row r="97" spans="1:34" s="26" customFormat="1" ht="12.75">
      <c r="A97" s="27"/>
      <c r="B97" s="8"/>
      <c r="C97" s="28"/>
      <c r="D97" s="28"/>
      <c r="E97" s="28"/>
      <c r="F97" s="28"/>
      <c r="G97" s="28"/>
      <c r="H97" s="29"/>
      <c r="I97" s="30"/>
      <c r="J97" s="5"/>
      <c r="K97" s="28"/>
      <c r="L97" s="28"/>
      <c r="M97" s="31"/>
      <c r="N97" s="29"/>
      <c r="O97" s="8"/>
      <c r="P97" s="28"/>
      <c r="Q97" s="28"/>
      <c r="R97" s="31"/>
      <c r="S97" s="30"/>
      <c r="T97" s="5"/>
      <c r="U97" s="28"/>
      <c r="V97" s="28"/>
      <c r="W97" s="31"/>
      <c r="X97" s="29"/>
      <c r="Y97" s="47">
        <f t="shared" si="8"/>
      </c>
      <c r="Z97" s="46">
        <f t="shared" si="9"/>
      </c>
      <c r="AA97" s="32"/>
      <c r="AB97" s="33"/>
      <c r="AC97" s="34"/>
      <c r="AD97" s="33"/>
      <c r="AE97" s="35"/>
      <c r="AF97" s="25">
        <f t="shared" si="10"/>
        <v>0</v>
      </c>
      <c r="AG97" s="25">
        <f t="shared" si="11"/>
        <v>0</v>
      </c>
      <c r="AH97" s="25"/>
    </row>
    <row r="98" spans="1:34" s="26" customFormat="1" ht="12.75">
      <c r="A98" s="27"/>
      <c r="B98" s="8"/>
      <c r="C98" s="28"/>
      <c r="D98" s="28"/>
      <c r="E98" s="28"/>
      <c r="F98" s="28"/>
      <c r="G98" s="28"/>
      <c r="H98" s="29"/>
      <c r="I98" s="30"/>
      <c r="J98" s="5"/>
      <c r="K98" s="28"/>
      <c r="L98" s="28"/>
      <c r="M98" s="31"/>
      <c r="N98" s="29"/>
      <c r="O98" s="8"/>
      <c r="P98" s="28"/>
      <c r="Q98" s="28"/>
      <c r="R98" s="31"/>
      <c r="S98" s="30"/>
      <c r="T98" s="5"/>
      <c r="U98" s="28"/>
      <c r="V98" s="28"/>
      <c r="W98" s="31"/>
      <c r="X98" s="29"/>
      <c r="Y98" s="47">
        <f t="shared" si="8"/>
      </c>
      <c r="Z98" s="46">
        <f t="shared" si="9"/>
      </c>
      <c r="AA98" s="32"/>
      <c r="AB98" s="33"/>
      <c r="AC98" s="34"/>
      <c r="AD98" s="33"/>
      <c r="AE98" s="35"/>
      <c r="AF98" s="25">
        <f t="shared" si="10"/>
        <v>0</v>
      </c>
      <c r="AG98" s="25">
        <f t="shared" si="11"/>
        <v>0</v>
      </c>
      <c r="AH98" s="25"/>
    </row>
    <row r="99" spans="1:34" s="26" customFormat="1" ht="12.75">
      <c r="A99" s="27"/>
      <c r="B99" s="8"/>
      <c r="C99" s="28"/>
      <c r="D99" s="28"/>
      <c r="E99" s="28"/>
      <c r="F99" s="28"/>
      <c r="G99" s="28"/>
      <c r="H99" s="29"/>
      <c r="I99" s="30"/>
      <c r="J99" s="5"/>
      <c r="K99" s="28"/>
      <c r="L99" s="28"/>
      <c r="M99" s="31"/>
      <c r="N99" s="29"/>
      <c r="O99" s="8"/>
      <c r="P99" s="28"/>
      <c r="Q99" s="28"/>
      <c r="R99" s="31"/>
      <c r="S99" s="30"/>
      <c r="T99" s="5"/>
      <c r="U99" s="28"/>
      <c r="V99" s="28"/>
      <c r="W99" s="31"/>
      <c r="X99" s="29"/>
      <c r="Y99" s="47">
        <f t="shared" si="8"/>
      </c>
      <c r="Z99" s="46">
        <f t="shared" si="9"/>
      </c>
      <c r="AA99" s="32"/>
      <c r="AB99" s="33"/>
      <c r="AC99" s="34"/>
      <c r="AD99" s="33"/>
      <c r="AE99" s="35"/>
      <c r="AF99" s="25">
        <f t="shared" si="10"/>
        <v>0</v>
      </c>
      <c r="AG99" s="25">
        <f t="shared" si="11"/>
        <v>0</v>
      </c>
      <c r="AH99" s="25"/>
    </row>
    <row r="100" spans="1:34" s="26" customFormat="1" ht="12.75">
      <c r="A100" s="27"/>
      <c r="B100" s="8"/>
      <c r="C100" s="28"/>
      <c r="D100" s="28"/>
      <c r="E100" s="28"/>
      <c r="F100" s="28"/>
      <c r="G100" s="28"/>
      <c r="H100" s="29"/>
      <c r="I100" s="30"/>
      <c r="J100" s="5"/>
      <c r="K100" s="28"/>
      <c r="L100" s="28"/>
      <c r="M100" s="31"/>
      <c r="N100" s="29"/>
      <c r="O100" s="8"/>
      <c r="P100" s="28"/>
      <c r="Q100" s="28"/>
      <c r="R100" s="31"/>
      <c r="S100" s="30"/>
      <c r="T100" s="5"/>
      <c r="U100" s="28"/>
      <c r="V100" s="28"/>
      <c r="W100" s="31"/>
      <c r="X100" s="29"/>
      <c r="Y100" s="47">
        <f t="shared" si="8"/>
      </c>
      <c r="Z100" s="46">
        <f t="shared" si="9"/>
      </c>
      <c r="AA100" s="32"/>
      <c r="AB100" s="33"/>
      <c r="AC100" s="34"/>
      <c r="AD100" s="33"/>
      <c r="AE100" s="35"/>
      <c r="AF100" s="25">
        <f t="shared" si="10"/>
        <v>0</v>
      </c>
      <c r="AG100" s="25">
        <f t="shared" si="11"/>
        <v>0</v>
      </c>
      <c r="AH100" s="25"/>
    </row>
    <row r="101" spans="1:34" s="26" customFormat="1" ht="12.75">
      <c r="A101" s="27"/>
      <c r="B101" s="8"/>
      <c r="C101" s="28"/>
      <c r="D101" s="28"/>
      <c r="E101" s="28"/>
      <c r="F101" s="28"/>
      <c r="G101" s="28"/>
      <c r="H101" s="29"/>
      <c r="I101" s="30"/>
      <c r="J101" s="5"/>
      <c r="K101" s="28"/>
      <c r="L101" s="28"/>
      <c r="M101" s="31"/>
      <c r="N101" s="29"/>
      <c r="O101" s="8"/>
      <c r="P101" s="28"/>
      <c r="Q101" s="28"/>
      <c r="R101" s="31"/>
      <c r="S101" s="30"/>
      <c r="T101" s="5"/>
      <c r="U101" s="28"/>
      <c r="V101" s="28"/>
      <c r="W101" s="31"/>
      <c r="X101" s="29"/>
      <c r="Y101" s="47">
        <f t="shared" si="8"/>
      </c>
      <c r="Z101" s="46">
        <f t="shared" si="9"/>
      </c>
      <c r="AA101" s="32"/>
      <c r="AB101" s="33"/>
      <c r="AC101" s="34"/>
      <c r="AD101" s="33"/>
      <c r="AE101" s="35"/>
      <c r="AF101" s="25">
        <f t="shared" si="10"/>
        <v>0</v>
      </c>
      <c r="AG101" s="25">
        <f t="shared" si="11"/>
        <v>0</v>
      </c>
      <c r="AH101" s="25"/>
    </row>
    <row r="102" spans="1:34" s="26" customFormat="1" ht="12.75">
      <c r="A102" s="27"/>
      <c r="B102" s="8"/>
      <c r="C102" s="28"/>
      <c r="D102" s="28"/>
      <c r="E102" s="28"/>
      <c r="F102" s="28"/>
      <c r="G102" s="28"/>
      <c r="H102" s="29"/>
      <c r="I102" s="30"/>
      <c r="J102" s="5"/>
      <c r="K102" s="28"/>
      <c r="L102" s="28"/>
      <c r="M102" s="31"/>
      <c r="N102" s="29"/>
      <c r="O102" s="8"/>
      <c r="P102" s="28"/>
      <c r="Q102" s="28"/>
      <c r="R102" s="31"/>
      <c r="S102" s="30"/>
      <c r="T102" s="5"/>
      <c r="U102" s="28"/>
      <c r="V102" s="28"/>
      <c r="W102" s="31"/>
      <c r="X102" s="29"/>
      <c r="Y102" s="47">
        <f t="shared" si="8"/>
      </c>
      <c r="Z102" s="46">
        <f t="shared" si="9"/>
      </c>
      <c r="AA102" s="32"/>
      <c r="AB102" s="33"/>
      <c r="AC102" s="34"/>
      <c r="AD102" s="33"/>
      <c r="AE102" s="35"/>
      <c r="AF102" s="25">
        <f t="shared" si="10"/>
        <v>0</v>
      </c>
      <c r="AG102" s="25">
        <f t="shared" si="11"/>
        <v>0</v>
      </c>
      <c r="AH102" s="25"/>
    </row>
    <row r="103" spans="1:34" s="26" customFormat="1" ht="12.75">
      <c r="A103" s="27"/>
      <c r="B103" s="8"/>
      <c r="C103" s="28"/>
      <c r="D103" s="28"/>
      <c r="E103" s="28"/>
      <c r="F103" s="28"/>
      <c r="G103" s="28"/>
      <c r="H103" s="29"/>
      <c r="I103" s="30"/>
      <c r="J103" s="5"/>
      <c r="K103" s="28"/>
      <c r="L103" s="28"/>
      <c r="M103" s="31"/>
      <c r="N103" s="29"/>
      <c r="O103" s="8"/>
      <c r="P103" s="28"/>
      <c r="Q103" s="28"/>
      <c r="R103" s="31"/>
      <c r="S103" s="30"/>
      <c r="T103" s="5"/>
      <c r="U103" s="28"/>
      <c r="V103" s="28"/>
      <c r="W103" s="31"/>
      <c r="X103" s="29"/>
      <c r="Y103" s="47">
        <f t="shared" si="8"/>
      </c>
      <c r="Z103" s="46">
        <f t="shared" si="9"/>
      </c>
      <c r="AA103" s="32"/>
      <c r="AB103" s="33"/>
      <c r="AC103" s="34"/>
      <c r="AD103" s="33"/>
      <c r="AE103" s="35"/>
      <c r="AF103" s="25">
        <f t="shared" si="10"/>
        <v>0</v>
      </c>
      <c r="AG103" s="25">
        <f t="shared" si="11"/>
        <v>0</v>
      </c>
      <c r="AH103" s="25"/>
    </row>
    <row r="104" spans="1:34" s="26" customFormat="1" ht="12.75">
      <c r="A104" s="27"/>
      <c r="B104" s="8"/>
      <c r="C104" s="28"/>
      <c r="D104" s="28"/>
      <c r="E104" s="28"/>
      <c r="F104" s="28"/>
      <c r="G104" s="28"/>
      <c r="H104" s="29"/>
      <c r="I104" s="30"/>
      <c r="J104" s="5"/>
      <c r="K104" s="28"/>
      <c r="L104" s="28"/>
      <c r="M104" s="31"/>
      <c r="N104" s="29"/>
      <c r="O104" s="8"/>
      <c r="P104" s="28"/>
      <c r="Q104" s="28"/>
      <c r="R104" s="31"/>
      <c r="S104" s="30"/>
      <c r="T104" s="5"/>
      <c r="U104" s="28"/>
      <c r="V104" s="28"/>
      <c r="W104" s="31"/>
      <c r="X104" s="29"/>
      <c r="Y104" s="47">
        <f t="shared" si="8"/>
      </c>
      <c r="Z104" s="46">
        <f t="shared" si="9"/>
      </c>
      <c r="AA104" s="32"/>
      <c r="AB104" s="33"/>
      <c r="AC104" s="34"/>
      <c r="AD104" s="33"/>
      <c r="AE104" s="35"/>
      <c r="AF104" s="25">
        <f t="shared" si="10"/>
        <v>0</v>
      </c>
      <c r="AG104" s="25">
        <f t="shared" si="11"/>
        <v>0</v>
      </c>
      <c r="AH104" s="25"/>
    </row>
    <row r="105" spans="1:34" s="26" customFormat="1" ht="12.75">
      <c r="A105" s="27"/>
      <c r="B105" s="8"/>
      <c r="C105" s="28"/>
      <c r="D105" s="28"/>
      <c r="E105" s="28"/>
      <c r="F105" s="28"/>
      <c r="G105" s="28"/>
      <c r="H105" s="29"/>
      <c r="I105" s="30"/>
      <c r="J105" s="5"/>
      <c r="K105" s="28"/>
      <c r="L105" s="28"/>
      <c r="M105" s="31"/>
      <c r="N105" s="29"/>
      <c r="O105" s="8"/>
      <c r="P105" s="28"/>
      <c r="Q105" s="28"/>
      <c r="R105" s="31"/>
      <c r="S105" s="30"/>
      <c r="T105" s="5"/>
      <c r="U105" s="28"/>
      <c r="V105" s="28"/>
      <c r="W105" s="31"/>
      <c r="X105" s="29"/>
      <c r="Y105" s="47">
        <f t="shared" si="8"/>
      </c>
      <c r="Z105" s="46">
        <f t="shared" si="9"/>
      </c>
      <c r="AA105" s="32"/>
      <c r="AB105" s="33"/>
      <c r="AC105" s="34"/>
      <c r="AD105" s="33"/>
      <c r="AE105" s="35"/>
      <c r="AF105" s="25">
        <f t="shared" si="10"/>
        <v>0</v>
      </c>
      <c r="AG105" s="25">
        <f t="shared" si="11"/>
        <v>0</v>
      </c>
      <c r="AH105" s="25"/>
    </row>
    <row r="106" spans="1:34" s="26" customFormat="1" ht="12.75">
      <c r="A106" s="27"/>
      <c r="B106" s="8"/>
      <c r="C106" s="28"/>
      <c r="D106" s="28"/>
      <c r="E106" s="28"/>
      <c r="F106" s="28"/>
      <c r="G106" s="28"/>
      <c r="H106" s="29"/>
      <c r="I106" s="30"/>
      <c r="J106" s="5"/>
      <c r="K106" s="28"/>
      <c r="L106" s="28"/>
      <c r="M106" s="31"/>
      <c r="N106" s="29"/>
      <c r="O106" s="8"/>
      <c r="P106" s="28"/>
      <c r="Q106" s="28"/>
      <c r="R106" s="31"/>
      <c r="S106" s="30"/>
      <c r="T106" s="5"/>
      <c r="U106" s="28"/>
      <c r="V106" s="28"/>
      <c r="W106" s="31"/>
      <c r="X106" s="29"/>
      <c r="Y106" s="47">
        <f t="shared" si="8"/>
      </c>
      <c r="Z106" s="46">
        <f t="shared" si="9"/>
      </c>
      <c r="AA106" s="32"/>
      <c r="AB106" s="33"/>
      <c r="AC106" s="34"/>
      <c r="AD106" s="33"/>
      <c r="AE106" s="35"/>
      <c r="AF106" s="25">
        <f t="shared" si="10"/>
        <v>0</v>
      </c>
      <c r="AG106" s="25">
        <f t="shared" si="11"/>
        <v>0</v>
      </c>
      <c r="AH106" s="25"/>
    </row>
    <row r="107" spans="1:34" s="26" customFormat="1" ht="12.75">
      <c r="A107" s="27"/>
      <c r="B107" s="8"/>
      <c r="C107" s="28"/>
      <c r="D107" s="28"/>
      <c r="E107" s="28"/>
      <c r="F107" s="28"/>
      <c r="G107" s="28"/>
      <c r="H107" s="29"/>
      <c r="I107" s="30"/>
      <c r="J107" s="5"/>
      <c r="K107" s="28"/>
      <c r="L107" s="28"/>
      <c r="M107" s="31"/>
      <c r="N107" s="29"/>
      <c r="O107" s="8"/>
      <c r="P107" s="28"/>
      <c r="Q107" s="28"/>
      <c r="R107" s="31"/>
      <c r="S107" s="30"/>
      <c r="T107" s="5"/>
      <c r="U107" s="28"/>
      <c r="V107" s="28"/>
      <c r="W107" s="31"/>
      <c r="X107" s="29"/>
      <c r="Y107" s="47">
        <f aca="true" t="shared" si="12" ref="Y107:Y130">IF(J107="","",COUNTA(J107,O107,T107))</f>
      </c>
      <c r="Z107" s="46">
        <f aca="true" t="shared" si="13" ref="Z107:Z130">IF(C107="","",LEN(C107)+LEN(D107))</f>
      </c>
      <c r="AA107" s="32"/>
      <c r="AB107" s="33"/>
      <c r="AC107" s="34"/>
      <c r="AD107" s="33"/>
      <c r="AE107" s="35"/>
      <c r="AF107" s="25">
        <f aca="true" t="shared" si="14" ref="AF107:AF130">IF(AND(I107="兵庫",AE107&lt;&gt;""),1,0)</f>
        <v>0</v>
      </c>
      <c r="AG107" s="25">
        <f aca="true" t="shared" si="15" ref="AG107:AG130">IF(AND(I107&lt;&gt;"兵庫",AE107&lt;&gt;""),1,0)</f>
        <v>0</v>
      </c>
      <c r="AH107" s="25"/>
    </row>
    <row r="108" spans="1:34" s="26" customFormat="1" ht="12.75">
      <c r="A108" s="27"/>
      <c r="B108" s="8"/>
      <c r="C108" s="28"/>
      <c r="D108" s="28"/>
      <c r="E108" s="28"/>
      <c r="F108" s="28"/>
      <c r="G108" s="28"/>
      <c r="H108" s="29"/>
      <c r="I108" s="30"/>
      <c r="J108" s="5"/>
      <c r="K108" s="28"/>
      <c r="L108" s="28"/>
      <c r="M108" s="31"/>
      <c r="N108" s="29"/>
      <c r="O108" s="8"/>
      <c r="P108" s="28"/>
      <c r="Q108" s="28"/>
      <c r="R108" s="31"/>
      <c r="S108" s="30"/>
      <c r="T108" s="5"/>
      <c r="U108" s="28"/>
      <c r="V108" s="28"/>
      <c r="W108" s="31"/>
      <c r="X108" s="29"/>
      <c r="Y108" s="47">
        <f t="shared" si="12"/>
      </c>
      <c r="Z108" s="46">
        <f t="shared" si="13"/>
      </c>
      <c r="AA108" s="32"/>
      <c r="AB108" s="33"/>
      <c r="AC108" s="34"/>
      <c r="AD108" s="33"/>
      <c r="AE108" s="35"/>
      <c r="AF108" s="25">
        <f t="shared" si="14"/>
        <v>0</v>
      </c>
      <c r="AG108" s="25">
        <f t="shared" si="15"/>
        <v>0</v>
      </c>
      <c r="AH108" s="25"/>
    </row>
    <row r="109" spans="1:34" s="26" customFormat="1" ht="12.75">
      <c r="A109" s="27"/>
      <c r="B109" s="8"/>
      <c r="C109" s="28"/>
      <c r="D109" s="28"/>
      <c r="E109" s="28"/>
      <c r="F109" s="28"/>
      <c r="G109" s="28"/>
      <c r="H109" s="29"/>
      <c r="I109" s="30"/>
      <c r="J109" s="5"/>
      <c r="K109" s="28"/>
      <c r="L109" s="28"/>
      <c r="M109" s="31"/>
      <c r="N109" s="29"/>
      <c r="O109" s="8"/>
      <c r="P109" s="28"/>
      <c r="Q109" s="28"/>
      <c r="R109" s="31"/>
      <c r="S109" s="30"/>
      <c r="T109" s="5"/>
      <c r="U109" s="28"/>
      <c r="V109" s="28"/>
      <c r="W109" s="31"/>
      <c r="X109" s="29"/>
      <c r="Y109" s="47">
        <f t="shared" si="12"/>
      </c>
      <c r="Z109" s="46">
        <f t="shared" si="13"/>
      </c>
      <c r="AA109" s="32"/>
      <c r="AB109" s="33"/>
      <c r="AC109" s="34"/>
      <c r="AD109" s="33"/>
      <c r="AE109" s="35"/>
      <c r="AF109" s="25">
        <f t="shared" si="14"/>
        <v>0</v>
      </c>
      <c r="AG109" s="25">
        <f t="shared" si="15"/>
        <v>0</v>
      </c>
      <c r="AH109" s="25"/>
    </row>
    <row r="110" spans="1:34" s="26" customFormat="1" ht="12.75">
      <c r="A110" s="27"/>
      <c r="B110" s="8"/>
      <c r="C110" s="28"/>
      <c r="D110" s="28"/>
      <c r="E110" s="28"/>
      <c r="F110" s="28"/>
      <c r="G110" s="28"/>
      <c r="H110" s="29"/>
      <c r="I110" s="30"/>
      <c r="J110" s="5"/>
      <c r="K110" s="28"/>
      <c r="L110" s="28"/>
      <c r="M110" s="31"/>
      <c r="N110" s="29"/>
      <c r="O110" s="8"/>
      <c r="P110" s="28"/>
      <c r="Q110" s="28"/>
      <c r="R110" s="31"/>
      <c r="S110" s="30"/>
      <c r="T110" s="5"/>
      <c r="U110" s="28"/>
      <c r="V110" s="28"/>
      <c r="W110" s="31"/>
      <c r="X110" s="29"/>
      <c r="Y110" s="47">
        <f t="shared" si="12"/>
      </c>
      <c r="Z110" s="46">
        <f t="shared" si="13"/>
      </c>
      <c r="AA110" s="32"/>
      <c r="AB110" s="33"/>
      <c r="AC110" s="34"/>
      <c r="AD110" s="33"/>
      <c r="AE110" s="35"/>
      <c r="AF110" s="25">
        <f t="shared" si="14"/>
        <v>0</v>
      </c>
      <c r="AG110" s="25">
        <f t="shared" si="15"/>
        <v>0</v>
      </c>
      <c r="AH110" s="25"/>
    </row>
    <row r="111" spans="1:34" s="26" customFormat="1" ht="12.75">
      <c r="A111" s="27"/>
      <c r="B111" s="8"/>
      <c r="C111" s="28"/>
      <c r="D111" s="28"/>
      <c r="E111" s="28"/>
      <c r="F111" s="28"/>
      <c r="G111" s="28"/>
      <c r="H111" s="29"/>
      <c r="I111" s="30"/>
      <c r="J111" s="5"/>
      <c r="K111" s="28"/>
      <c r="L111" s="28"/>
      <c r="M111" s="31"/>
      <c r="N111" s="29"/>
      <c r="O111" s="8"/>
      <c r="P111" s="28"/>
      <c r="Q111" s="28"/>
      <c r="R111" s="31"/>
      <c r="S111" s="30"/>
      <c r="T111" s="5"/>
      <c r="U111" s="28"/>
      <c r="V111" s="28"/>
      <c r="W111" s="31"/>
      <c r="X111" s="29"/>
      <c r="Y111" s="47">
        <f t="shared" si="12"/>
      </c>
      <c r="Z111" s="46">
        <f t="shared" si="13"/>
      </c>
      <c r="AA111" s="32"/>
      <c r="AB111" s="33"/>
      <c r="AC111" s="34"/>
      <c r="AD111" s="33"/>
      <c r="AE111" s="35"/>
      <c r="AF111" s="25">
        <f t="shared" si="14"/>
        <v>0</v>
      </c>
      <c r="AG111" s="25">
        <f t="shared" si="15"/>
        <v>0</v>
      </c>
      <c r="AH111" s="25"/>
    </row>
    <row r="112" spans="1:34" s="26" customFormat="1" ht="12.75">
      <c r="A112" s="27"/>
      <c r="B112" s="8"/>
      <c r="C112" s="28"/>
      <c r="D112" s="28"/>
      <c r="E112" s="28"/>
      <c r="F112" s="28"/>
      <c r="G112" s="28"/>
      <c r="H112" s="29"/>
      <c r="I112" s="30"/>
      <c r="J112" s="5"/>
      <c r="K112" s="28"/>
      <c r="L112" s="28"/>
      <c r="M112" s="31"/>
      <c r="N112" s="29"/>
      <c r="O112" s="8"/>
      <c r="P112" s="28"/>
      <c r="Q112" s="28"/>
      <c r="R112" s="31"/>
      <c r="S112" s="30"/>
      <c r="T112" s="5"/>
      <c r="U112" s="28"/>
      <c r="V112" s="28"/>
      <c r="W112" s="31"/>
      <c r="X112" s="29"/>
      <c r="Y112" s="47">
        <f t="shared" si="12"/>
      </c>
      <c r="Z112" s="46">
        <f t="shared" si="13"/>
      </c>
      <c r="AA112" s="32"/>
      <c r="AB112" s="33"/>
      <c r="AC112" s="34"/>
      <c r="AD112" s="33"/>
      <c r="AE112" s="35"/>
      <c r="AF112" s="25">
        <f t="shared" si="14"/>
        <v>0</v>
      </c>
      <c r="AG112" s="25">
        <f t="shared" si="15"/>
        <v>0</v>
      </c>
      <c r="AH112" s="25"/>
    </row>
    <row r="113" spans="1:34" s="26" customFormat="1" ht="12.75">
      <c r="A113" s="27"/>
      <c r="B113" s="8"/>
      <c r="C113" s="28"/>
      <c r="D113" s="28"/>
      <c r="E113" s="28"/>
      <c r="F113" s="28"/>
      <c r="G113" s="28"/>
      <c r="H113" s="29"/>
      <c r="I113" s="30"/>
      <c r="J113" s="5"/>
      <c r="K113" s="28"/>
      <c r="L113" s="28"/>
      <c r="M113" s="31"/>
      <c r="N113" s="29"/>
      <c r="O113" s="8"/>
      <c r="P113" s="28"/>
      <c r="Q113" s="28"/>
      <c r="R113" s="31"/>
      <c r="S113" s="30"/>
      <c r="T113" s="5"/>
      <c r="U113" s="28"/>
      <c r="V113" s="28"/>
      <c r="W113" s="31"/>
      <c r="X113" s="29"/>
      <c r="Y113" s="47">
        <f t="shared" si="12"/>
      </c>
      <c r="Z113" s="46">
        <f t="shared" si="13"/>
      </c>
      <c r="AA113" s="32"/>
      <c r="AB113" s="33"/>
      <c r="AC113" s="34"/>
      <c r="AD113" s="33"/>
      <c r="AE113" s="35"/>
      <c r="AF113" s="25">
        <f t="shared" si="14"/>
        <v>0</v>
      </c>
      <c r="AG113" s="25">
        <f t="shared" si="15"/>
        <v>0</v>
      </c>
      <c r="AH113" s="25"/>
    </row>
    <row r="114" spans="1:34" s="26" customFormat="1" ht="12.75">
      <c r="A114" s="27"/>
      <c r="B114" s="8"/>
      <c r="C114" s="28"/>
      <c r="D114" s="28"/>
      <c r="E114" s="28"/>
      <c r="F114" s="28"/>
      <c r="G114" s="28"/>
      <c r="H114" s="29"/>
      <c r="I114" s="30"/>
      <c r="J114" s="5"/>
      <c r="K114" s="28"/>
      <c r="L114" s="28"/>
      <c r="M114" s="31"/>
      <c r="N114" s="29"/>
      <c r="O114" s="8"/>
      <c r="P114" s="28"/>
      <c r="Q114" s="28"/>
      <c r="R114" s="31"/>
      <c r="S114" s="30"/>
      <c r="T114" s="5"/>
      <c r="U114" s="28"/>
      <c r="V114" s="28"/>
      <c r="W114" s="31"/>
      <c r="X114" s="29"/>
      <c r="Y114" s="47">
        <f t="shared" si="12"/>
      </c>
      <c r="Z114" s="46">
        <f t="shared" si="13"/>
      </c>
      <c r="AA114" s="32"/>
      <c r="AB114" s="33"/>
      <c r="AC114" s="34"/>
      <c r="AD114" s="33"/>
      <c r="AE114" s="35"/>
      <c r="AF114" s="25">
        <f t="shared" si="14"/>
        <v>0</v>
      </c>
      <c r="AG114" s="25">
        <f t="shared" si="15"/>
        <v>0</v>
      </c>
      <c r="AH114" s="25"/>
    </row>
    <row r="115" spans="1:34" s="26" customFormat="1" ht="12.75">
      <c r="A115" s="27"/>
      <c r="B115" s="8"/>
      <c r="C115" s="28"/>
      <c r="D115" s="28"/>
      <c r="E115" s="28"/>
      <c r="F115" s="28"/>
      <c r="G115" s="28"/>
      <c r="H115" s="29"/>
      <c r="I115" s="30"/>
      <c r="J115" s="5"/>
      <c r="K115" s="28"/>
      <c r="L115" s="28"/>
      <c r="M115" s="31"/>
      <c r="N115" s="29"/>
      <c r="O115" s="8"/>
      <c r="P115" s="28"/>
      <c r="Q115" s="28"/>
      <c r="R115" s="31"/>
      <c r="S115" s="30"/>
      <c r="T115" s="5"/>
      <c r="U115" s="28"/>
      <c r="V115" s="28"/>
      <c r="W115" s="31"/>
      <c r="X115" s="29"/>
      <c r="Y115" s="47">
        <f t="shared" si="12"/>
      </c>
      <c r="Z115" s="46">
        <f t="shared" si="13"/>
      </c>
      <c r="AA115" s="32"/>
      <c r="AB115" s="33"/>
      <c r="AC115" s="34"/>
      <c r="AD115" s="33"/>
      <c r="AE115" s="35"/>
      <c r="AF115" s="25">
        <f t="shared" si="14"/>
        <v>0</v>
      </c>
      <c r="AG115" s="25">
        <f t="shared" si="15"/>
        <v>0</v>
      </c>
      <c r="AH115" s="25"/>
    </row>
    <row r="116" spans="1:34" s="26" customFormat="1" ht="12.75">
      <c r="A116" s="27"/>
      <c r="B116" s="8"/>
      <c r="C116" s="28"/>
      <c r="D116" s="28"/>
      <c r="E116" s="28"/>
      <c r="F116" s="28"/>
      <c r="G116" s="28"/>
      <c r="H116" s="29"/>
      <c r="I116" s="30"/>
      <c r="J116" s="5"/>
      <c r="K116" s="28"/>
      <c r="L116" s="28"/>
      <c r="M116" s="31"/>
      <c r="N116" s="29"/>
      <c r="O116" s="8"/>
      <c r="P116" s="28"/>
      <c r="Q116" s="28"/>
      <c r="R116" s="31"/>
      <c r="S116" s="30"/>
      <c r="T116" s="5"/>
      <c r="U116" s="28"/>
      <c r="V116" s="28"/>
      <c r="W116" s="31"/>
      <c r="X116" s="29"/>
      <c r="Y116" s="47">
        <f t="shared" si="12"/>
      </c>
      <c r="Z116" s="46">
        <f t="shared" si="13"/>
      </c>
      <c r="AA116" s="32"/>
      <c r="AB116" s="33"/>
      <c r="AC116" s="34"/>
      <c r="AD116" s="33"/>
      <c r="AE116" s="35"/>
      <c r="AF116" s="25">
        <f t="shared" si="14"/>
        <v>0</v>
      </c>
      <c r="AG116" s="25">
        <f t="shared" si="15"/>
        <v>0</v>
      </c>
      <c r="AH116" s="25"/>
    </row>
    <row r="117" spans="1:34" s="26" customFormat="1" ht="12.75">
      <c r="A117" s="27"/>
      <c r="B117" s="8"/>
      <c r="C117" s="28"/>
      <c r="D117" s="28"/>
      <c r="E117" s="28"/>
      <c r="F117" s="28"/>
      <c r="G117" s="28"/>
      <c r="H117" s="29"/>
      <c r="I117" s="30"/>
      <c r="J117" s="5"/>
      <c r="K117" s="28"/>
      <c r="L117" s="28"/>
      <c r="M117" s="31"/>
      <c r="N117" s="29"/>
      <c r="O117" s="8"/>
      <c r="P117" s="28"/>
      <c r="Q117" s="28"/>
      <c r="R117" s="31"/>
      <c r="S117" s="30"/>
      <c r="T117" s="5"/>
      <c r="U117" s="28"/>
      <c r="V117" s="28"/>
      <c r="W117" s="31"/>
      <c r="X117" s="29"/>
      <c r="Y117" s="47">
        <f t="shared" si="12"/>
      </c>
      <c r="Z117" s="46">
        <f t="shared" si="13"/>
      </c>
      <c r="AA117" s="32"/>
      <c r="AB117" s="33"/>
      <c r="AC117" s="34"/>
      <c r="AD117" s="33"/>
      <c r="AE117" s="35"/>
      <c r="AF117" s="25">
        <f t="shared" si="14"/>
        <v>0</v>
      </c>
      <c r="AG117" s="25">
        <f t="shared" si="15"/>
        <v>0</v>
      </c>
      <c r="AH117" s="25"/>
    </row>
    <row r="118" spans="1:34" s="26" customFormat="1" ht="12.75">
      <c r="A118" s="27"/>
      <c r="B118" s="8"/>
      <c r="C118" s="28"/>
      <c r="D118" s="28"/>
      <c r="E118" s="28"/>
      <c r="F118" s="28"/>
      <c r="G118" s="28"/>
      <c r="H118" s="29"/>
      <c r="I118" s="30"/>
      <c r="J118" s="5"/>
      <c r="K118" s="28"/>
      <c r="L118" s="28"/>
      <c r="M118" s="31"/>
      <c r="N118" s="29"/>
      <c r="O118" s="8"/>
      <c r="P118" s="28"/>
      <c r="Q118" s="28"/>
      <c r="R118" s="31"/>
      <c r="S118" s="30"/>
      <c r="T118" s="5"/>
      <c r="U118" s="28"/>
      <c r="V118" s="28"/>
      <c r="W118" s="31"/>
      <c r="X118" s="29"/>
      <c r="Y118" s="47">
        <f t="shared" si="12"/>
      </c>
      <c r="Z118" s="46">
        <f t="shared" si="13"/>
      </c>
      <c r="AA118" s="32"/>
      <c r="AB118" s="33"/>
      <c r="AC118" s="34"/>
      <c r="AD118" s="33"/>
      <c r="AE118" s="35"/>
      <c r="AF118" s="25">
        <f t="shared" si="14"/>
        <v>0</v>
      </c>
      <c r="AG118" s="25">
        <f t="shared" si="15"/>
        <v>0</v>
      </c>
      <c r="AH118" s="25"/>
    </row>
    <row r="119" spans="1:34" s="26" customFormat="1" ht="12.75">
      <c r="A119" s="27"/>
      <c r="B119" s="8"/>
      <c r="C119" s="28"/>
      <c r="D119" s="28"/>
      <c r="E119" s="28"/>
      <c r="F119" s="28"/>
      <c r="G119" s="28"/>
      <c r="H119" s="29"/>
      <c r="I119" s="30"/>
      <c r="J119" s="5"/>
      <c r="K119" s="28"/>
      <c r="L119" s="28"/>
      <c r="M119" s="31"/>
      <c r="N119" s="29"/>
      <c r="O119" s="8"/>
      <c r="P119" s="28"/>
      <c r="Q119" s="28"/>
      <c r="R119" s="31"/>
      <c r="S119" s="30"/>
      <c r="T119" s="5"/>
      <c r="U119" s="28"/>
      <c r="V119" s="28"/>
      <c r="W119" s="31"/>
      <c r="X119" s="29"/>
      <c r="Y119" s="47">
        <f t="shared" si="12"/>
      </c>
      <c r="Z119" s="46">
        <f t="shared" si="13"/>
      </c>
      <c r="AA119" s="32"/>
      <c r="AB119" s="33"/>
      <c r="AC119" s="34"/>
      <c r="AD119" s="33"/>
      <c r="AE119" s="35"/>
      <c r="AF119" s="25">
        <f t="shared" si="14"/>
        <v>0</v>
      </c>
      <c r="AG119" s="25">
        <f t="shared" si="15"/>
        <v>0</v>
      </c>
      <c r="AH119" s="25"/>
    </row>
    <row r="120" spans="1:34" s="26" customFormat="1" ht="12.75">
      <c r="A120" s="27"/>
      <c r="B120" s="8"/>
      <c r="C120" s="28"/>
      <c r="D120" s="28"/>
      <c r="E120" s="28"/>
      <c r="F120" s="28"/>
      <c r="G120" s="28"/>
      <c r="H120" s="29"/>
      <c r="I120" s="30"/>
      <c r="J120" s="5"/>
      <c r="K120" s="28"/>
      <c r="L120" s="28"/>
      <c r="M120" s="31"/>
      <c r="N120" s="29"/>
      <c r="O120" s="8"/>
      <c r="P120" s="28"/>
      <c r="Q120" s="28"/>
      <c r="R120" s="31"/>
      <c r="S120" s="30"/>
      <c r="T120" s="5"/>
      <c r="U120" s="28"/>
      <c r="V120" s="28"/>
      <c r="W120" s="31"/>
      <c r="X120" s="29"/>
      <c r="Y120" s="47">
        <f t="shared" si="12"/>
      </c>
      <c r="Z120" s="46">
        <f t="shared" si="13"/>
      </c>
      <c r="AA120" s="32"/>
      <c r="AB120" s="33"/>
      <c r="AC120" s="34"/>
      <c r="AD120" s="33"/>
      <c r="AE120" s="35"/>
      <c r="AF120" s="25">
        <f t="shared" si="14"/>
        <v>0</v>
      </c>
      <c r="AG120" s="25">
        <f t="shared" si="15"/>
        <v>0</v>
      </c>
      <c r="AH120" s="25"/>
    </row>
    <row r="121" spans="1:34" s="26" customFormat="1" ht="12.75">
      <c r="A121" s="27"/>
      <c r="B121" s="8"/>
      <c r="C121" s="28"/>
      <c r="D121" s="28"/>
      <c r="E121" s="28"/>
      <c r="F121" s="28"/>
      <c r="G121" s="28"/>
      <c r="H121" s="29"/>
      <c r="I121" s="30"/>
      <c r="J121" s="5"/>
      <c r="K121" s="28"/>
      <c r="L121" s="28"/>
      <c r="M121" s="31"/>
      <c r="N121" s="29"/>
      <c r="O121" s="8"/>
      <c r="P121" s="28"/>
      <c r="Q121" s="28"/>
      <c r="R121" s="31"/>
      <c r="S121" s="30"/>
      <c r="T121" s="5"/>
      <c r="U121" s="28"/>
      <c r="V121" s="28"/>
      <c r="W121" s="31"/>
      <c r="X121" s="29"/>
      <c r="Y121" s="47">
        <f t="shared" si="12"/>
      </c>
      <c r="Z121" s="46">
        <f t="shared" si="13"/>
      </c>
      <c r="AA121" s="32"/>
      <c r="AB121" s="33"/>
      <c r="AC121" s="34"/>
      <c r="AD121" s="33"/>
      <c r="AE121" s="35"/>
      <c r="AF121" s="25">
        <f t="shared" si="14"/>
        <v>0</v>
      </c>
      <c r="AG121" s="25">
        <f t="shared" si="15"/>
        <v>0</v>
      </c>
      <c r="AH121" s="25"/>
    </row>
    <row r="122" spans="1:34" s="26" customFormat="1" ht="12.75">
      <c r="A122" s="27"/>
      <c r="B122" s="8"/>
      <c r="C122" s="28"/>
      <c r="D122" s="28"/>
      <c r="E122" s="28"/>
      <c r="F122" s="28"/>
      <c r="G122" s="28"/>
      <c r="H122" s="29"/>
      <c r="I122" s="30"/>
      <c r="J122" s="5"/>
      <c r="K122" s="28"/>
      <c r="L122" s="28"/>
      <c r="M122" s="31"/>
      <c r="N122" s="29"/>
      <c r="O122" s="8"/>
      <c r="P122" s="28"/>
      <c r="Q122" s="28"/>
      <c r="R122" s="31"/>
      <c r="S122" s="30"/>
      <c r="T122" s="5"/>
      <c r="U122" s="28"/>
      <c r="V122" s="28"/>
      <c r="W122" s="31"/>
      <c r="X122" s="29"/>
      <c r="Y122" s="47">
        <f t="shared" si="12"/>
      </c>
      <c r="Z122" s="46">
        <f t="shared" si="13"/>
      </c>
      <c r="AA122" s="32"/>
      <c r="AB122" s="33"/>
      <c r="AC122" s="34"/>
      <c r="AD122" s="33"/>
      <c r="AE122" s="35"/>
      <c r="AF122" s="25">
        <f t="shared" si="14"/>
        <v>0</v>
      </c>
      <c r="AG122" s="25">
        <f t="shared" si="15"/>
        <v>0</v>
      </c>
      <c r="AH122" s="25"/>
    </row>
    <row r="123" spans="1:34" s="26" customFormat="1" ht="12.75">
      <c r="A123" s="27"/>
      <c r="B123" s="8"/>
      <c r="C123" s="28"/>
      <c r="D123" s="28"/>
      <c r="E123" s="28"/>
      <c r="F123" s="28"/>
      <c r="G123" s="28"/>
      <c r="H123" s="29"/>
      <c r="I123" s="30"/>
      <c r="J123" s="5"/>
      <c r="K123" s="28"/>
      <c r="L123" s="28"/>
      <c r="M123" s="31"/>
      <c r="N123" s="29"/>
      <c r="O123" s="8"/>
      <c r="P123" s="28"/>
      <c r="Q123" s="28"/>
      <c r="R123" s="31"/>
      <c r="S123" s="30"/>
      <c r="T123" s="5"/>
      <c r="U123" s="28"/>
      <c r="V123" s="28"/>
      <c r="W123" s="31"/>
      <c r="X123" s="29"/>
      <c r="Y123" s="47">
        <f t="shared" si="12"/>
      </c>
      <c r="Z123" s="46">
        <f t="shared" si="13"/>
      </c>
      <c r="AA123" s="32"/>
      <c r="AB123" s="33"/>
      <c r="AC123" s="34"/>
      <c r="AD123" s="33"/>
      <c r="AE123" s="35"/>
      <c r="AF123" s="25">
        <f t="shared" si="14"/>
        <v>0</v>
      </c>
      <c r="AG123" s="25">
        <f t="shared" si="15"/>
        <v>0</v>
      </c>
      <c r="AH123" s="25"/>
    </row>
    <row r="124" spans="1:34" s="26" customFormat="1" ht="12.75">
      <c r="A124" s="27"/>
      <c r="B124" s="8"/>
      <c r="C124" s="28"/>
      <c r="D124" s="28"/>
      <c r="E124" s="28"/>
      <c r="F124" s="28"/>
      <c r="G124" s="28"/>
      <c r="H124" s="29"/>
      <c r="I124" s="30"/>
      <c r="J124" s="5"/>
      <c r="K124" s="28"/>
      <c r="L124" s="28"/>
      <c r="M124" s="31"/>
      <c r="N124" s="29"/>
      <c r="O124" s="8"/>
      <c r="P124" s="28"/>
      <c r="Q124" s="28"/>
      <c r="R124" s="31"/>
      <c r="S124" s="30"/>
      <c r="T124" s="5"/>
      <c r="U124" s="28"/>
      <c r="V124" s="28"/>
      <c r="W124" s="31"/>
      <c r="X124" s="29"/>
      <c r="Y124" s="47">
        <f t="shared" si="12"/>
      </c>
      <c r="Z124" s="46">
        <f t="shared" si="13"/>
      </c>
      <c r="AA124" s="32"/>
      <c r="AB124" s="33"/>
      <c r="AC124" s="34"/>
      <c r="AD124" s="33"/>
      <c r="AE124" s="35"/>
      <c r="AF124" s="25">
        <f t="shared" si="14"/>
        <v>0</v>
      </c>
      <c r="AG124" s="25">
        <f t="shared" si="15"/>
        <v>0</v>
      </c>
      <c r="AH124" s="25"/>
    </row>
    <row r="125" spans="1:34" s="26" customFormat="1" ht="12.75">
      <c r="A125" s="27"/>
      <c r="B125" s="8"/>
      <c r="C125" s="28"/>
      <c r="D125" s="28"/>
      <c r="E125" s="28"/>
      <c r="F125" s="28"/>
      <c r="G125" s="28"/>
      <c r="H125" s="29"/>
      <c r="I125" s="30"/>
      <c r="J125" s="5"/>
      <c r="K125" s="28"/>
      <c r="L125" s="28"/>
      <c r="M125" s="31"/>
      <c r="N125" s="29"/>
      <c r="O125" s="8"/>
      <c r="P125" s="28"/>
      <c r="Q125" s="28"/>
      <c r="R125" s="31"/>
      <c r="S125" s="30"/>
      <c r="T125" s="5"/>
      <c r="U125" s="28"/>
      <c r="V125" s="28"/>
      <c r="W125" s="31"/>
      <c r="X125" s="29"/>
      <c r="Y125" s="47">
        <f t="shared" si="12"/>
      </c>
      <c r="Z125" s="46">
        <f t="shared" si="13"/>
      </c>
      <c r="AA125" s="32"/>
      <c r="AB125" s="33"/>
      <c r="AC125" s="34"/>
      <c r="AD125" s="33"/>
      <c r="AE125" s="35"/>
      <c r="AF125" s="25">
        <f t="shared" si="14"/>
        <v>0</v>
      </c>
      <c r="AG125" s="25">
        <f t="shared" si="15"/>
        <v>0</v>
      </c>
      <c r="AH125" s="25"/>
    </row>
    <row r="126" spans="1:34" s="26" customFormat="1" ht="12.75">
      <c r="A126" s="27"/>
      <c r="B126" s="8"/>
      <c r="C126" s="28"/>
      <c r="D126" s="28"/>
      <c r="E126" s="28"/>
      <c r="F126" s="28"/>
      <c r="G126" s="28"/>
      <c r="H126" s="29"/>
      <c r="I126" s="30"/>
      <c r="J126" s="5"/>
      <c r="K126" s="28"/>
      <c r="L126" s="28"/>
      <c r="M126" s="31"/>
      <c r="N126" s="29"/>
      <c r="O126" s="8"/>
      <c r="P126" s="28"/>
      <c r="Q126" s="28"/>
      <c r="R126" s="31"/>
      <c r="S126" s="30"/>
      <c r="T126" s="5"/>
      <c r="U126" s="28"/>
      <c r="V126" s="28"/>
      <c r="W126" s="31"/>
      <c r="X126" s="29"/>
      <c r="Y126" s="47">
        <f t="shared" si="12"/>
      </c>
      <c r="Z126" s="46">
        <f t="shared" si="13"/>
      </c>
      <c r="AA126" s="32"/>
      <c r="AB126" s="33"/>
      <c r="AC126" s="34"/>
      <c r="AD126" s="33"/>
      <c r="AE126" s="35"/>
      <c r="AF126" s="25">
        <f t="shared" si="14"/>
        <v>0</v>
      </c>
      <c r="AG126" s="25">
        <f t="shared" si="15"/>
        <v>0</v>
      </c>
      <c r="AH126" s="25"/>
    </row>
    <row r="127" spans="1:34" s="26" customFormat="1" ht="12.75">
      <c r="A127" s="27"/>
      <c r="B127" s="8"/>
      <c r="C127" s="28"/>
      <c r="D127" s="28"/>
      <c r="E127" s="28"/>
      <c r="F127" s="28"/>
      <c r="G127" s="28"/>
      <c r="H127" s="29"/>
      <c r="I127" s="30"/>
      <c r="J127" s="5"/>
      <c r="K127" s="28"/>
      <c r="L127" s="28"/>
      <c r="M127" s="31"/>
      <c r="N127" s="29"/>
      <c r="O127" s="8"/>
      <c r="P127" s="28"/>
      <c r="Q127" s="28"/>
      <c r="R127" s="31"/>
      <c r="S127" s="30"/>
      <c r="T127" s="5"/>
      <c r="U127" s="28"/>
      <c r="V127" s="28"/>
      <c r="W127" s="31"/>
      <c r="X127" s="29"/>
      <c r="Y127" s="47">
        <f t="shared" si="12"/>
      </c>
      <c r="Z127" s="46">
        <f t="shared" si="13"/>
      </c>
      <c r="AA127" s="32"/>
      <c r="AB127" s="33"/>
      <c r="AC127" s="34"/>
      <c r="AD127" s="33"/>
      <c r="AE127" s="35"/>
      <c r="AF127" s="25">
        <f t="shared" si="14"/>
        <v>0</v>
      </c>
      <c r="AG127" s="25">
        <f t="shared" si="15"/>
        <v>0</v>
      </c>
      <c r="AH127" s="25"/>
    </row>
    <row r="128" spans="1:34" s="26" customFormat="1" ht="12.75">
      <c r="A128" s="27"/>
      <c r="B128" s="8"/>
      <c r="C128" s="28"/>
      <c r="D128" s="28"/>
      <c r="E128" s="28"/>
      <c r="F128" s="28"/>
      <c r="G128" s="28"/>
      <c r="H128" s="29"/>
      <c r="I128" s="30"/>
      <c r="J128" s="5"/>
      <c r="K128" s="28"/>
      <c r="L128" s="28"/>
      <c r="M128" s="31"/>
      <c r="N128" s="29"/>
      <c r="O128" s="8"/>
      <c r="P128" s="28"/>
      <c r="Q128" s="28"/>
      <c r="R128" s="31"/>
      <c r="S128" s="30"/>
      <c r="T128" s="5"/>
      <c r="U128" s="28"/>
      <c r="V128" s="28"/>
      <c r="W128" s="31"/>
      <c r="X128" s="29"/>
      <c r="Y128" s="47">
        <f t="shared" si="12"/>
      </c>
      <c r="Z128" s="46">
        <f t="shared" si="13"/>
      </c>
      <c r="AA128" s="32"/>
      <c r="AB128" s="33"/>
      <c r="AC128" s="34"/>
      <c r="AD128" s="33"/>
      <c r="AE128" s="35"/>
      <c r="AF128" s="25">
        <f t="shared" si="14"/>
        <v>0</v>
      </c>
      <c r="AG128" s="25">
        <f t="shared" si="15"/>
        <v>0</v>
      </c>
      <c r="AH128" s="25"/>
    </row>
    <row r="129" spans="1:34" s="26" customFormat="1" ht="12.75">
      <c r="A129" s="27"/>
      <c r="B129" s="8"/>
      <c r="C129" s="28"/>
      <c r="D129" s="28"/>
      <c r="E129" s="28"/>
      <c r="F129" s="28"/>
      <c r="G129" s="28"/>
      <c r="H129" s="29"/>
      <c r="I129" s="30"/>
      <c r="J129" s="5"/>
      <c r="K129" s="28"/>
      <c r="L129" s="28"/>
      <c r="M129" s="31"/>
      <c r="N129" s="29"/>
      <c r="O129" s="8"/>
      <c r="P129" s="28"/>
      <c r="Q129" s="28"/>
      <c r="R129" s="31"/>
      <c r="S129" s="30"/>
      <c r="T129" s="5"/>
      <c r="U129" s="28"/>
      <c r="V129" s="28"/>
      <c r="W129" s="31"/>
      <c r="X129" s="29"/>
      <c r="Y129" s="47">
        <f t="shared" si="12"/>
      </c>
      <c r="Z129" s="46">
        <f t="shared" si="13"/>
      </c>
      <c r="AA129" s="32"/>
      <c r="AB129" s="33"/>
      <c r="AC129" s="34"/>
      <c r="AD129" s="33"/>
      <c r="AE129" s="35"/>
      <c r="AF129" s="25">
        <f t="shared" si="14"/>
        <v>0</v>
      </c>
      <c r="AG129" s="25">
        <f t="shared" si="15"/>
        <v>0</v>
      </c>
      <c r="AH129" s="25"/>
    </row>
    <row r="130" spans="1:34" s="26" customFormat="1" ht="12.75">
      <c r="A130" s="36"/>
      <c r="B130" s="9"/>
      <c r="C130" s="37"/>
      <c r="D130" s="37"/>
      <c r="E130" s="37"/>
      <c r="F130" s="37"/>
      <c r="G130" s="37"/>
      <c r="H130" s="38"/>
      <c r="I130" s="39"/>
      <c r="J130" s="6"/>
      <c r="K130" s="37"/>
      <c r="L130" s="37"/>
      <c r="M130" s="40"/>
      <c r="N130" s="38"/>
      <c r="O130" s="9"/>
      <c r="P130" s="37"/>
      <c r="Q130" s="37"/>
      <c r="R130" s="40"/>
      <c r="S130" s="39"/>
      <c r="T130" s="6"/>
      <c r="U130" s="37"/>
      <c r="V130" s="37"/>
      <c r="W130" s="40"/>
      <c r="X130" s="38"/>
      <c r="Y130" s="48">
        <f t="shared" si="12"/>
      </c>
      <c r="Z130" s="46">
        <f t="shared" si="13"/>
      </c>
      <c r="AA130" s="41"/>
      <c r="AB130" s="42"/>
      <c r="AC130" s="43"/>
      <c r="AD130" s="42"/>
      <c r="AE130" s="44"/>
      <c r="AF130" s="25">
        <f t="shared" si="14"/>
        <v>0</v>
      </c>
      <c r="AG130" s="25">
        <f t="shared" si="15"/>
        <v>0</v>
      </c>
      <c r="AH130" s="25"/>
    </row>
    <row r="131" spans="1:31" s="55" customFormat="1" ht="12.75">
      <c r="A131" s="114"/>
      <c r="B131" s="114"/>
      <c r="C131" s="114"/>
      <c r="D131" s="114"/>
      <c r="E131" s="114"/>
      <c r="F131" s="114"/>
      <c r="G131" s="114"/>
      <c r="H131" s="114"/>
      <c r="I131" s="115"/>
      <c r="J131" s="115"/>
      <c r="K131" s="114"/>
      <c r="L131" s="114"/>
      <c r="M131" s="116"/>
      <c r="N131" s="114"/>
      <c r="O131" s="114"/>
      <c r="P131" s="114"/>
      <c r="Q131" s="114"/>
      <c r="R131" s="116"/>
      <c r="S131" s="114"/>
      <c r="T131" s="114"/>
      <c r="U131" s="114"/>
      <c r="V131" s="102"/>
      <c r="W131" s="103"/>
      <c r="X131" s="102"/>
      <c r="Y131" s="104"/>
      <c r="Z131" s="105"/>
      <c r="AA131" s="106"/>
      <c r="AB131" s="106"/>
      <c r="AC131" s="74"/>
      <c r="AD131" s="74"/>
      <c r="AE131" s="74"/>
    </row>
    <row r="132" spans="1:28" s="73" customFormat="1" ht="12.75">
      <c r="A132" s="117"/>
      <c r="B132" s="112">
        <f>IF(Sheet2!A1="","",Sheet2!A1)</f>
      </c>
      <c r="I132" s="112" t="s">
        <v>93</v>
      </c>
      <c r="J132" s="112">
        <v>1</v>
      </c>
      <c r="K132" s="73">
        <f>IF(Sheet2!E1="","",Sheet2!E1)</f>
      </c>
      <c r="O132" s="120">
        <v>4101</v>
      </c>
      <c r="P132" s="121" t="s">
        <v>126</v>
      </c>
      <c r="Q132" s="121"/>
      <c r="R132" s="121"/>
      <c r="S132" s="118"/>
      <c r="T132" s="118"/>
      <c r="U132" s="117"/>
      <c r="V132" s="107"/>
      <c r="W132" s="107"/>
      <c r="X132" s="107"/>
      <c r="Y132" s="107"/>
      <c r="Z132" s="107"/>
      <c r="AA132" s="107"/>
      <c r="AB132" s="107"/>
    </row>
    <row r="133" spans="1:28" s="73" customFormat="1" ht="12.75">
      <c r="A133" s="117"/>
      <c r="B133" s="112" t="str">
        <f>IF(Sheet2!A2="","",Sheet2!A2)</f>
        <v>1500ｍ</v>
      </c>
      <c r="C133" s="73">
        <v>1</v>
      </c>
      <c r="D133" s="73" t="s">
        <v>14</v>
      </c>
      <c r="E133" s="73" t="s">
        <v>16</v>
      </c>
      <c r="F133" s="73" t="s">
        <v>100</v>
      </c>
      <c r="G133" s="73" t="s">
        <v>98</v>
      </c>
      <c r="H133" s="73" t="s">
        <v>99</v>
      </c>
      <c r="I133" s="112" t="s">
        <v>728</v>
      </c>
      <c r="J133" s="112">
        <v>2</v>
      </c>
      <c r="K133" s="73" t="str">
        <f>IF(Sheet2!E2="","",Sheet2!E2)</f>
        <v>兵庫</v>
      </c>
      <c r="O133" s="120">
        <v>4102</v>
      </c>
      <c r="P133" s="121" t="s">
        <v>127</v>
      </c>
      <c r="Q133" s="121"/>
      <c r="R133" s="121"/>
      <c r="S133" s="118"/>
      <c r="T133" s="118"/>
      <c r="U133" s="117"/>
      <c r="V133" s="107"/>
      <c r="W133" s="107"/>
      <c r="X133" s="107"/>
      <c r="Y133" s="107"/>
      <c r="Z133" s="107"/>
      <c r="AA133" s="107"/>
      <c r="AB133" s="107"/>
    </row>
    <row r="134" spans="1:28" s="73" customFormat="1" ht="12.75">
      <c r="A134" s="117"/>
      <c r="B134" s="112" t="str">
        <f>IF(Sheet2!A3="","",Sheet2!A3)</f>
        <v>3000ｍ</v>
      </c>
      <c r="C134" s="73">
        <v>2</v>
      </c>
      <c r="D134" s="73" t="s">
        <v>15</v>
      </c>
      <c r="I134" s="122"/>
      <c r="J134" s="112">
        <v>3</v>
      </c>
      <c r="K134" s="73">
        <f>IF(Sheet2!E3="","",Sheet2!E3)</f>
      </c>
      <c r="O134" s="120">
        <v>4103</v>
      </c>
      <c r="P134" s="121" t="s">
        <v>128</v>
      </c>
      <c r="Q134" s="121"/>
      <c r="R134" s="121"/>
      <c r="S134" s="118"/>
      <c r="T134" s="118"/>
      <c r="U134" s="117"/>
      <c r="V134" s="107"/>
      <c r="W134" s="107"/>
      <c r="X134" s="107"/>
      <c r="Y134" s="107"/>
      <c r="Z134" s="107"/>
      <c r="AA134" s="107"/>
      <c r="AB134" s="107"/>
    </row>
    <row r="135" spans="1:28" s="73" customFormat="1" ht="12.75">
      <c r="A135" s="117"/>
      <c r="B135" s="112" t="str">
        <f>IF(Sheet2!A4="","",Sheet2!A4)</f>
        <v>5000ｍ</v>
      </c>
      <c r="C135" s="73">
        <v>3</v>
      </c>
      <c r="I135" s="122"/>
      <c r="J135" s="122">
        <v>4</v>
      </c>
      <c r="K135" s="73" t="str">
        <f>IF(Sheet2!E4="","",Sheet2!E4)</f>
        <v>滋賀</v>
      </c>
      <c r="O135" s="120">
        <v>4104</v>
      </c>
      <c r="P135" s="121" t="s">
        <v>129</v>
      </c>
      <c r="Q135" s="121"/>
      <c r="R135" s="121"/>
      <c r="S135" s="118"/>
      <c r="T135" s="118"/>
      <c r="U135" s="117"/>
      <c r="V135" s="107"/>
      <c r="W135" s="107"/>
      <c r="X135" s="107"/>
      <c r="Y135" s="107"/>
      <c r="Z135" s="107"/>
      <c r="AA135" s="107"/>
      <c r="AB135" s="107"/>
    </row>
    <row r="136" spans="1:28" s="73" customFormat="1" ht="12.75">
      <c r="A136" s="117"/>
      <c r="B136" s="112">
        <f>IF(Sheet2!A5="","",Sheet2!A5)</f>
      </c>
      <c r="C136" s="73">
        <v>4</v>
      </c>
      <c r="I136" s="122"/>
      <c r="J136" s="112">
        <v>5</v>
      </c>
      <c r="K136" s="73" t="str">
        <f>IF(Sheet2!E5="","",Sheet2!E5)</f>
        <v>京都</v>
      </c>
      <c r="O136" s="120">
        <v>4105</v>
      </c>
      <c r="P136" s="121" t="s">
        <v>130</v>
      </c>
      <c r="Q136" s="121"/>
      <c r="R136" s="121"/>
      <c r="S136" s="118"/>
      <c r="T136" s="118"/>
      <c r="U136" s="117"/>
      <c r="V136" s="107"/>
      <c r="W136" s="107"/>
      <c r="X136" s="107"/>
      <c r="Y136" s="107"/>
      <c r="Z136" s="107"/>
      <c r="AA136" s="107"/>
      <c r="AB136" s="107"/>
    </row>
    <row r="137" spans="1:28" s="73" customFormat="1" ht="12.75">
      <c r="A137" s="117"/>
      <c r="B137" s="112">
        <f>IF(Sheet2!A6="","",Sheet2!A6)</f>
      </c>
      <c r="C137" s="73">
        <v>5</v>
      </c>
      <c r="I137" s="122"/>
      <c r="J137" s="112">
        <v>6</v>
      </c>
      <c r="K137" s="73" t="str">
        <f>IF(Sheet2!E6="","",Sheet2!E6)</f>
        <v>大阪</v>
      </c>
      <c r="O137" s="120">
        <v>4106</v>
      </c>
      <c r="P137" s="121" t="s">
        <v>131</v>
      </c>
      <c r="Q137" s="121"/>
      <c r="R137" s="121"/>
      <c r="S137" s="118"/>
      <c r="T137" s="118"/>
      <c r="U137" s="117"/>
      <c r="V137" s="107"/>
      <c r="W137" s="107"/>
      <c r="X137" s="107"/>
      <c r="Y137" s="107"/>
      <c r="Z137" s="107"/>
      <c r="AA137" s="107"/>
      <c r="AB137" s="107"/>
    </row>
    <row r="138" spans="1:28" s="73" customFormat="1" ht="12.75">
      <c r="A138" s="117"/>
      <c r="B138" s="112">
        <f>IF(Sheet2!A7="","",Sheet2!A7)</f>
      </c>
      <c r="C138" s="73">
        <v>6</v>
      </c>
      <c r="I138" s="122"/>
      <c r="K138" s="73" t="str">
        <f>IF(Sheet2!E7="","",Sheet2!E7)</f>
        <v>奈良</v>
      </c>
      <c r="O138" s="120">
        <v>4107</v>
      </c>
      <c r="P138" s="121" t="s">
        <v>132</v>
      </c>
      <c r="Q138" s="121"/>
      <c r="R138" s="121"/>
      <c r="S138" s="118"/>
      <c r="T138" s="118"/>
      <c r="U138" s="117"/>
      <c r="V138" s="107"/>
      <c r="W138" s="107"/>
      <c r="X138" s="107"/>
      <c r="Y138" s="107"/>
      <c r="Z138" s="107"/>
      <c r="AA138" s="107"/>
      <c r="AB138" s="107"/>
    </row>
    <row r="139" spans="1:28" s="73" customFormat="1" ht="12.75">
      <c r="A139" s="117"/>
      <c r="B139" s="112">
        <f>IF(Sheet2!A8="","",Sheet2!A8)</f>
      </c>
      <c r="C139" s="123" t="s">
        <v>76</v>
      </c>
      <c r="K139" s="73" t="str">
        <f>IF(Sheet2!E8="","",Sheet2!E8)</f>
        <v>和歌山</v>
      </c>
      <c r="O139" s="120">
        <v>4109</v>
      </c>
      <c r="P139" s="121" t="s">
        <v>133</v>
      </c>
      <c r="Q139" s="121"/>
      <c r="R139" s="121"/>
      <c r="S139" s="118"/>
      <c r="T139" s="118"/>
      <c r="U139" s="117"/>
      <c r="V139" s="107"/>
      <c r="W139" s="107"/>
      <c r="X139" s="107"/>
      <c r="Y139" s="107"/>
      <c r="Z139" s="107"/>
      <c r="AA139" s="107"/>
      <c r="AB139" s="107"/>
    </row>
    <row r="140" spans="1:28" s="73" customFormat="1" ht="12.75">
      <c r="A140" s="117"/>
      <c r="B140" s="112">
        <f>IF(Sheet2!A9="","",Sheet2!A9)</f>
      </c>
      <c r="C140" s="123" t="s">
        <v>77</v>
      </c>
      <c r="K140" s="73">
        <f>IF(Sheet2!E9="","",Sheet2!E9)</f>
      </c>
      <c r="O140" s="120">
        <v>4110</v>
      </c>
      <c r="P140" s="121" t="s">
        <v>134</v>
      </c>
      <c r="Q140" s="121"/>
      <c r="R140" s="121"/>
      <c r="S140" s="118"/>
      <c r="T140" s="118"/>
      <c r="U140" s="117"/>
      <c r="V140" s="107"/>
      <c r="W140" s="107"/>
      <c r="X140" s="107"/>
      <c r="Y140" s="107"/>
      <c r="Z140" s="107"/>
      <c r="AA140" s="107"/>
      <c r="AB140" s="107"/>
    </row>
    <row r="141" spans="1:28" s="73" customFormat="1" ht="12.75">
      <c r="A141" s="117"/>
      <c r="B141" s="112">
        <f>IF(Sheet2!A10="","",Sheet2!A10)</f>
      </c>
      <c r="C141" s="123" t="s">
        <v>78</v>
      </c>
      <c r="K141" s="73" t="str">
        <f>IF(Sheet2!E10="","",Sheet2!E10)</f>
        <v>北海道</v>
      </c>
      <c r="O141" s="120">
        <v>4111</v>
      </c>
      <c r="P141" s="121" t="s">
        <v>135</v>
      </c>
      <c r="Q141" s="121"/>
      <c r="R141" s="121"/>
      <c r="S141" s="118"/>
      <c r="T141" s="118"/>
      <c r="U141" s="117"/>
      <c r="V141" s="107"/>
      <c r="W141" s="107"/>
      <c r="X141" s="107"/>
      <c r="Y141" s="107"/>
      <c r="Z141" s="107"/>
      <c r="AA141" s="107"/>
      <c r="AB141" s="107"/>
    </row>
    <row r="142" spans="1:28" s="73" customFormat="1" ht="12.75">
      <c r="A142" s="117"/>
      <c r="B142" s="112">
        <f>IF(Sheet2!A11="","",Sheet2!A11)</f>
      </c>
      <c r="C142" s="123" t="s">
        <v>79</v>
      </c>
      <c r="K142" s="73" t="str">
        <f>IF(Sheet2!E11="","",Sheet2!E11)</f>
        <v>青森</v>
      </c>
      <c r="O142" s="120">
        <v>4112</v>
      </c>
      <c r="P142" s="121" t="s">
        <v>136</v>
      </c>
      <c r="Q142" s="121"/>
      <c r="R142" s="121"/>
      <c r="S142" s="118"/>
      <c r="T142" s="118"/>
      <c r="U142" s="117"/>
      <c r="V142" s="107"/>
      <c r="W142" s="107"/>
      <c r="X142" s="107"/>
      <c r="Y142" s="107"/>
      <c r="Z142" s="107"/>
      <c r="AA142" s="107"/>
      <c r="AB142" s="107"/>
    </row>
    <row r="143" spans="1:28" s="73" customFormat="1" ht="12.75">
      <c r="A143" s="117"/>
      <c r="B143" s="112">
        <f>IF(Sheet2!A12="","",Sheet2!A12)</f>
      </c>
      <c r="C143" s="123" t="s">
        <v>80</v>
      </c>
      <c r="K143" s="73" t="str">
        <f>IF(Sheet2!E12="","",Sheet2!E12)</f>
        <v>岩手</v>
      </c>
      <c r="O143" s="120">
        <v>4113</v>
      </c>
      <c r="P143" s="121" t="s">
        <v>137</v>
      </c>
      <c r="Q143" s="121"/>
      <c r="R143" s="121"/>
      <c r="S143" s="118"/>
      <c r="T143" s="118"/>
      <c r="U143" s="117"/>
      <c r="V143" s="107"/>
      <c r="W143" s="107"/>
      <c r="X143" s="107"/>
      <c r="Y143" s="107"/>
      <c r="Z143" s="107"/>
      <c r="AA143" s="107"/>
      <c r="AB143" s="107"/>
    </row>
    <row r="144" spans="1:28" s="73" customFormat="1" ht="12.75">
      <c r="A144" s="117"/>
      <c r="B144" s="112">
        <f>IF(Sheet2!A13="","",Sheet2!A13)</f>
      </c>
      <c r="K144" s="73" t="str">
        <f>IF(Sheet2!E13="","",Sheet2!E13)</f>
        <v>宮城</v>
      </c>
      <c r="O144" s="120">
        <v>4114</v>
      </c>
      <c r="P144" s="121" t="s">
        <v>138</v>
      </c>
      <c r="Q144" s="121"/>
      <c r="R144" s="121"/>
      <c r="S144" s="118"/>
      <c r="T144" s="118"/>
      <c r="U144" s="117"/>
      <c r="V144" s="107"/>
      <c r="W144" s="107"/>
      <c r="X144" s="107"/>
      <c r="Y144" s="107"/>
      <c r="Z144" s="107"/>
      <c r="AA144" s="107"/>
      <c r="AB144" s="107"/>
    </row>
    <row r="145" spans="1:28" s="73" customFormat="1" ht="12.75">
      <c r="A145" s="117"/>
      <c r="B145" s="112">
        <f>IF(Sheet2!A14="","",Sheet2!A14)</f>
      </c>
      <c r="K145" s="73" t="str">
        <f>IF(Sheet2!E14="","",Sheet2!E14)</f>
        <v>秋田</v>
      </c>
      <c r="O145" s="120">
        <v>4115</v>
      </c>
      <c r="P145" s="121" t="s">
        <v>139</v>
      </c>
      <c r="Q145" s="121"/>
      <c r="R145" s="121"/>
      <c r="S145" s="118"/>
      <c r="T145" s="118"/>
      <c r="U145" s="117"/>
      <c r="V145" s="107"/>
      <c r="W145" s="107"/>
      <c r="X145" s="107"/>
      <c r="Y145" s="107"/>
      <c r="Z145" s="107"/>
      <c r="AA145" s="107"/>
      <c r="AB145" s="107"/>
    </row>
    <row r="146" spans="1:28" s="73" customFormat="1" ht="12.75">
      <c r="A146" s="117"/>
      <c r="B146" s="112">
        <f>IF(Sheet2!A15="","",Sheet2!A15)</f>
      </c>
      <c r="K146" s="73" t="str">
        <f>IF(Sheet2!E15="","",Sheet2!E15)</f>
        <v>山形</v>
      </c>
      <c r="O146" s="120">
        <v>4116</v>
      </c>
      <c r="P146" s="121" t="s">
        <v>140</v>
      </c>
      <c r="Q146" s="121"/>
      <c r="R146" s="121"/>
      <c r="S146" s="118"/>
      <c r="T146" s="118"/>
      <c r="U146" s="117"/>
      <c r="V146" s="107"/>
      <c r="W146" s="107"/>
      <c r="X146" s="107"/>
      <c r="Y146" s="107"/>
      <c r="Z146" s="107"/>
      <c r="AA146" s="107"/>
      <c r="AB146" s="107"/>
    </row>
    <row r="147" spans="1:28" s="73" customFormat="1" ht="12.75">
      <c r="A147" s="117"/>
      <c r="B147" s="112">
        <f>IF(Sheet2!A16="","",Sheet2!A16)</f>
      </c>
      <c r="K147" s="73" t="str">
        <f>IF(Sheet2!E16="","",Sheet2!E16)</f>
        <v>福島</v>
      </c>
      <c r="O147" s="120">
        <v>4117</v>
      </c>
      <c r="P147" s="121" t="s">
        <v>141</v>
      </c>
      <c r="Q147" s="121"/>
      <c r="R147" s="121"/>
      <c r="S147" s="118"/>
      <c r="T147" s="118"/>
      <c r="U147" s="117"/>
      <c r="V147" s="107"/>
      <c r="W147" s="107"/>
      <c r="X147" s="107"/>
      <c r="Y147" s="107"/>
      <c r="Z147" s="107"/>
      <c r="AA147" s="107"/>
      <c r="AB147" s="107"/>
    </row>
    <row r="148" spans="1:28" s="73" customFormat="1" ht="12.75">
      <c r="A148" s="117"/>
      <c r="B148" s="112">
        <f>IF(Sheet2!A17="","",Sheet2!A17)</f>
      </c>
      <c r="K148" s="73" t="str">
        <f>IF(Sheet2!E17="","",Sheet2!E17)</f>
        <v>茨城</v>
      </c>
      <c r="O148" s="120">
        <v>4118</v>
      </c>
      <c r="P148" s="121" t="s">
        <v>142</v>
      </c>
      <c r="Q148" s="121"/>
      <c r="R148" s="121"/>
      <c r="S148" s="118"/>
      <c r="T148" s="118"/>
      <c r="U148" s="117"/>
      <c r="V148" s="107"/>
      <c r="W148" s="107"/>
      <c r="X148" s="107"/>
      <c r="Y148" s="107"/>
      <c r="Z148" s="107"/>
      <c r="AA148" s="107"/>
      <c r="AB148" s="107"/>
    </row>
    <row r="149" spans="1:28" s="73" customFormat="1" ht="12.75">
      <c r="A149" s="117"/>
      <c r="B149" s="112">
        <f>IF(Sheet2!A18="","",Sheet2!A18)</f>
      </c>
      <c r="K149" s="73" t="str">
        <f>IF(Sheet2!E18="","",Sheet2!E18)</f>
        <v>栃木</v>
      </c>
      <c r="O149" s="120">
        <v>4119</v>
      </c>
      <c r="P149" s="121" t="s">
        <v>143</v>
      </c>
      <c r="Q149" s="121"/>
      <c r="R149" s="121"/>
      <c r="S149" s="118"/>
      <c r="T149" s="118"/>
      <c r="U149" s="117"/>
      <c r="V149" s="107"/>
      <c r="W149" s="107"/>
      <c r="X149" s="107"/>
      <c r="Y149" s="107"/>
      <c r="Z149" s="107"/>
      <c r="AA149" s="107"/>
      <c r="AB149" s="107"/>
    </row>
    <row r="150" spans="1:28" s="73" customFormat="1" ht="12.75">
      <c r="A150" s="117"/>
      <c r="B150" s="112">
        <f>IF(Sheet2!A19="","",Sheet2!A19)</f>
      </c>
      <c r="K150" s="73" t="str">
        <f>IF(Sheet2!E19="","",Sheet2!E19)</f>
        <v>群馬</v>
      </c>
      <c r="O150" s="120">
        <v>4120</v>
      </c>
      <c r="P150" s="121" t="s">
        <v>144</v>
      </c>
      <c r="Q150" s="121"/>
      <c r="R150" s="121"/>
      <c r="S150" s="118"/>
      <c r="T150" s="118"/>
      <c r="U150" s="117"/>
      <c r="V150" s="107"/>
      <c r="W150" s="107"/>
      <c r="X150" s="107"/>
      <c r="Y150" s="107"/>
      <c r="Z150" s="107"/>
      <c r="AA150" s="107"/>
      <c r="AB150" s="107"/>
    </row>
    <row r="151" spans="1:28" s="73" customFormat="1" ht="12.75">
      <c r="A151" s="117"/>
      <c r="B151" s="112">
        <f>IF(Sheet2!A20="","",Sheet2!A20)</f>
      </c>
      <c r="K151" s="73" t="str">
        <f>IF(Sheet2!E20="","",Sheet2!E20)</f>
        <v>埼玉</v>
      </c>
      <c r="O151" s="120">
        <v>4121</v>
      </c>
      <c r="P151" s="121" t="s">
        <v>145</v>
      </c>
      <c r="Q151" s="121"/>
      <c r="R151" s="121"/>
      <c r="S151" s="118"/>
      <c r="T151" s="118"/>
      <c r="U151" s="117"/>
      <c r="V151" s="107"/>
      <c r="W151" s="107"/>
      <c r="X151" s="107"/>
      <c r="Y151" s="107"/>
      <c r="Z151" s="107"/>
      <c r="AA151" s="107"/>
      <c r="AB151" s="107"/>
    </row>
    <row r="152" spans="1:28" s="73" customFormat="1" ht="12.75">
      <c r="A152" s="117"/>
      <c r="B152" s="112">
        <f>IF(Sheet2!A21="","",Sheet2!A21)</f>
      </c>
      <c r="K152" s="73" t="str">
        <f>IF(Sheet2!E21="","",Sheet2!E21)</f>
        <v>千葉</v>
      </c>
      <c r="O152" s="120">
        <v>4122</v>
      </c>
      <c r="P152" s="121" t="s">
        <v>146</v>
      </c>
      <c r="Q152" s="121"/>
      <c r="R152" s="121"/>
      <c r="S152" s="118"/>
      <c r="T152" s="118"/>
      <c r="U152" s="117"/>
      <c r="V152" s="107"/>
      <c r="W152" s="107"/>
      <c r="X152" s="107"/>
      <c r="Y152" s="107"/>
      <c r="Z152" s="107"/>
      <c r="AA152" s="107"/>
      <c r="AB152" s="107"/>
    </row>
    <row r="153" spans="1:28" s="73" customFormat="1" ht="12.75">
      <c r="A153" s="117"/>
      <c r="B153" s="112">
        <f>IF(Sheet2!A22="","",Sheet2!A22)</f>
      </c>
      <c r="K153" s="73" t="str">
        <f>IF(Sheet2!E22="","",Sheet2!E22)</f>
        <v>東京</v>
      </c>
      <c r="O153" s="120">
        <v>4123</v>
      </c>
      <c r="P153" s="121" t="s">
        <v>147</v>
      </c>
      <c r="Q153" s="121"/>
      <c r="R153" s="121"/>
      <c r="S153" s="118"/>
      <c r="T153" s="118"/>
      <c r="U153" s="117"/>
      <c r="V153" s="107"/>
      <c r="W153" s="107"/>
      <c r="X153" s="107"/>
      <c r="Y153" s="107"/>
      <c r="Z153" s="107"/>
      <c r="AA153" s="107"/>
      <c r="AB153" s="107"/>
    </row>
    <row r="154" spans="1:28" s="73" customFormat="1" ht="12.75">
      <c r="A154" s="117"/>
      <c r="B154" s="112">
        <f>IF(Sheet2!A23="","",Sheet2!A23)</f>
      </c>
      <c r="K154" s="73" t="str">
        <f>IF(Sheet2!E23="","",Sheet2!E23)</f>
        <v>神奈川</v>
      </c>
      <c r="O154" s="120">
        <v>4124</v>
      </c>
      <c r="P154" s="121" t="s">
        <v>148</v>
      </c>
      <c r="Q154" s="121"/>
      <c r="R154" s="121"/>
      <c r="S154" s="118"/>
      <c r="T154" s="118"/>
      <c r="U154" s="117"/>
      <c r="V154" s="107"/>
      <c r="W154" s="107"/>
      <c r="X154" s="107"/>
      <c r="Y154" s="107"/>
      <c r="Z154" s="107"/>
      <c r="AA154" s="107"/>
      <c r="AB154" s="107"/>
    </row>
    <row r="155" spans="1:28" s="73" customFormat="1" ht="12.75">
      <c r="A155" s="117"/>
      <c r="B155" s="112">
        <f>IF(Sheet2!A24="","",Sheet2!A24)</f>
      </c>
      <c r="K155" s="73" t="str">
        <f>IF(Sheet2!E24="","",Sheet2!E24)</f>
        <v>山梨</v>
      </c>
      <c r="O155" s="120">
        <v>4125</v>
      </c>
      <c r="P155" s="121" t="s">
        <v>149</v>
      </c>
      <c r="Q155" s="121"/>
      <c r="R155" s="121"/>
      <c r="S155" s="118"/>
      <c r="T155" s="118"/>
      <c r="U155" s="117"/>
      <c r="V155" s="107"/>
      <c r="W155" s="107"/>
      <c r="X155" s="107"/>
      <c r="Y155" s="107"/>
      <c r="Z155" s="107"/>
      <c r="AA155" s="107"/>
      <c r="AB155" s="107"/>
    </row>
    <row r="156" spans="1:28" s="73" customFormat="1" ht="12.75">
      <c r="A156" s="117"/>
      <c r="B156" s="112">
        <f>IF(Sheet2!A25="","",Sheet2!A25)</f>
      </c>
      <c r="K156" s="73" t="str">
        <f>IF(Sheet2!E25="","",Sheet2!E25)</f>
        <v>新潟</v>
      </c>
      <c r="O156" s="120">
        <v>4126</v>
      </c>
      <c r="P156" s="121" t="s">
        <v>150</v>
      </c>
      <c r="Q156" s="121"/>
      <c r="R156" s="121"/>
      <c r="S156" s="118"/>
      <c r="T156" s="118"/>
      <c r="U156" s="117"/>
      <c r="V156" s="107"/>
      <c r="W156" s="107"/>
      <c r="X156" s="107"/>
      <c r="Y156" s="107"/>
      <c r="Z156" s="107"/>
      <c r="AA156" s="107"/>
      <c r="AB156" s="107"/>
    </row>
    <row r="157" spans="1:28" s="73" customFormat="1" ht="12.75">
      <c r="A157" s="117"/>
      <c r="B157" s="112">
        <f>IF(Sheet2!A26="","",Sheet2!A26)</f>
      </c>
      <c r="K157" s="73" t="str">
        <f>IF(Sheet2!E26="","",Sheet2!E26)</f>
        <v>長野</v>
      </c>
      <c r="O157" s="120">
        <v>4127</v>
      </c>
      <c r="P157" s="121" t="s">
        <v>151</v>
      </c>
      <c r="Q157" s="121"/>
      <c r="R157" s="121"/>
      <c r="S157" s="118"/>
      <c r="T157" s="118"/>
      <c r="U157" s="117"/>
      <c r="V157" s="107"/>
      <c r="W157" s="107"/>
      <c r="X157" s="107"/>
      <c r="Y157" s="107"/>
      <c r="Z157" s="107"/>
      <c r="AA157" s="107"/>
      <c r="AB157" s="107"/>
    </row>
    <row r="158" spans="1:28" s="73" customFormat="1" ht="12.75">
      <c r="A158" s="117"/>
      <c r="B158" s="112">
        <f>IF(Sheet2!A27="","",Sheet2!A27)</f>
      </c>
      <c r="K158" s="73" t="str">
        <f>IF(Sheet2!E27="","",Sheet2!E27)</f>
        <v>富山</v>
      </c>
      <c r="O158" s="120">
        <v>4128</v>
      </c>
      <c r="P158" s="121" t="s">
        <v>152</v>
      </c>
      <c r="Q158" s="121"/>
      <c r="R158" s="121"/>
      <c r="S158" s="118"/>
      <c r="T158" s="118"/>
      <c r="U158" s="117"/>
      <c r="V158" s="107"/>
      <c r="W158" s="107"/>
      <c r="X158" s="107"/>
      <c r="Y158" s="107"/>
      <c r="Z158" s="107"/>
      <c r="AA158" s="107"/>
      <c r="AB158" s="107"/>
    </row>
    <row r="159" spans="1:28" s="73" customFormat="1" ht="12.75">
      <c r="A159" s="117"/>
      <c r="B159" s="112">
        <f>IF(Sheet2!A28="","",Sheet2!A28)</f>
      </c>
      <c r="K159" s="73" t="str">
        <f>IF(Sheet2!E28="","",Sheet2!E28)</f>
        <v>石川</v>
      </c>
      <c r="O159" s="120">
        <v>4129</v>
      </c>
      <c r="P159" s="121" t="s">
        <v>153</v>
      </c>
      <c r="Q159" s="121"/>
      <c r="R159" s="121"/>
      <c r="S159" s="118"/>
      <c r="T159" s="118"/>
      <c r="U159" s="117"/>
      <c r="V159" s="107"/>
      <c r="W159" s="107"/>
      <c r="X159" s="107"/>
      <c r="Y159" s="107"/>
      <c r="Z159" s="107"/>
      <c r="AA159" s="107"/>
      <c r="AB159" s="107"/>
    </row>
    <row r="160" spans="1:28" s="73" customFormat="1" ht="12.75">
      <c r="A160" s="117"/>
      <c r="B160" s="112">
        <f>IF(Sheet2!A29="","",Sheet2!A29)</f>
      </c>
      <c r="K160" s="73" t="str">
        <f>IF(Sheet2!E29="","",Sheet2!E29)</f>
        <v>福井</v>
      </c>
      <c r="O160" s="120">
        <v>4130</v>
      </c>
      <c r="P160" s="121" t="s">
        <v>154</v>
      </c>
      <c r="Q160" s="121"/>
      <c r="R160" s="121"/>
      <c r="S160" s="118"/>
      <c r="T160" s="118"/>
      <c r="U160" s="117"/>
      <c r="V160" s="107"/>
      <c r="W160" s="107"/>
      <c r="X160" s="107"/>
      <c r="Y160" s="107"/>
      <c r="Z160" s="107"/>
      <c r="AA160" s="107"/>
      <c r="AB160" s="107"/>
    </row>
    <row r="161" spans="1:28" s="73" customFormat="1" ht="12.75">
      <c r="A161" s="117"/>
      <c r="B161" s="112">
        <f>IF(Sheet2!A30="","",Sheet2!A30)</f>
      </c>
      <c r="K161" s="73" t="str">
        <f>IF(Sheet2!E30="","",Sheet2!E30)</f>
        <v>静岡</v>
      </c>
      <c r="O161" s="120">
        <v>4131</v>
      </c>
      <c r="P161" s="121" t="s">
        <v>155</v>
      </c>
      <c r="Q161" s="121"/>
      <c r="R161" s="121"/>
      <c r="S161" s="118"/>
      <c r="T161" s="118"/>
      <c r="U161" s="117"/>
      <c r="V161" s="107"/>
      <c r="W161" s="107"/>
      <c r="X161" s="107"/>
      <c r="Y161" s="107"/>
      <c r="Z161" s="107"/>
      <c r="AA161" s="107"/>
      <c r="AB161" s="107"/>
    </row>
    <row r="162" spans="1:28" s="73" customFormat="1" ht="12.75">
      <c r="A162" s="117"/>
      <c r="B162" s="112">
        <f>IF(Sheet2!A31="","",Sheet2!A31)</f>
      </c>
      <c r="K162" s="73" t="str">
        <f>IF(Sheet2!E31="","",Sheet2!E31)</f>
        <v>愛知</v>
      </c>
      <c r="O162" s="120">
        <v>4132</v>
      </c>
      <c r="P162" s="121" t="s">
        <v>156</v>
      </c>
      <c r="Q162" s="121"/>
      <c r="R162" s="121"/>
      <c r="S162" s="118"/>
      <c r="T162" s="118"/>
      <c r="U162" s="117"/>
      <c r="V162" s="107"/>
      <c r="W162" s="107"/>
      <c r="X162" s="107"/>
      <c r="Y162" s="107"/>
      <c r="Z162" s="107"/>
      <c r="AA162" s="107"/>
      <c r="AB162" s="107"/>
    </row>
    <row r="163" spans="1:28" s="73" customFormat="1" ht="12.75">
      <c r="A163" s="117"/>
      <c r="B163" s="112">
        <f>IF(Sheet2!A32="","",Sheet2!A32)</f>
      </c>
      <c r="K163" s="73" t="str">
        <f>IF(Sheet2!E32="","",Sheet2!E32)</f>
        <v>三重</v>
      </c>
      <c r="O163" s="120">
        <v>4133</v>
      </c>
      <c r="P163" s="121" t="s">
        <v>157</v>
      </c>
      <c r="Q163" s="121"/>
      <c r="R163" s="121"/>
      <c r="S163" s="118"/>
      <c r="T163" s="118"/>
      <c r="U163" s="117"/>
      <c r="V163" s="107"/>
      <c r="W163" s="107"/>
      <c r="X163" s="107"/>
      <c r="Y163" s="107"/>
      <c r="Z163" s="107"/>
      <c r="AA163" s="107"/>
      <c r="AB163" s="107"/>
    </row>
    <row r="164" spans="1:28" s="73" customFormat="1" ht="12.75">
      <c r="A164" s="117"/>
      <c r="B164" s="112">
        <f>IF(Sheet2!A33="","",Sheet2!A33)</f>
      </c>
      <c r="K164" s="73" t="str">
        <f>IF(Sheet2!E33="","",Sheet2!E33)</f>
        <v>岐阜</v>
      </c>
      <c r="O164" s="120">
        <v>4134</v>
      </c>
      <c r="P164" s="121" t="s">
        <v>158</v>
      </c>
      <c r="Q164" s="121"/>
      <c r="R164" s="121"/>
      <c r="S164" s="118"/>
      <c r="T164" s="118"/>
      <c r="U164" s="117"/>
      <c r="V164" s="107"/>
      <c r="W164" s="107"/>
      <c r="X164" s="107"/>
      <c r="Y164" s="107"/>
      <c r="Z164" s="107"/>
      <c r="AA164" s="107"/>
      <c r="AB164" s="107"/>
    </row>
    <row r="165" spans="1:28" s="73" customFormat="1" ht="12.75">
      <c r="A165" s="117"/>
      <c r="B165" s="112">
        <f>IF(Sheet2!A34="","",Sheet2!A34)</f>
      </c>
      <c r="K165" s="73" t="str">
        <f>IF(Sheet2!E34="","",Sheet2!E34)</f>
        <v>鳥取</v>
      </c>
      <c r="O165" s="120">
        <v>4135</v>
      </c>
      <c r="P165" s="121" t="s">
        <v>159</v>
      </c>
      <c r="Q165" s="121"/>
      <c r="R165" s="121"/>
      <c r="S165" s="118"/>
      <c r="T165" s="118"/>
      <c r="U165" s="117"/>
      <c r="V165" s="107"/>
      <c r="W165" s="107"/>
      <c r="X165" s="107"/>
      <c r="Y165" s="107"/>
      <c r="Z165" s="107"/>
      <c r="AA165" s="107"/>
      <c r="AB165" s="107"/>
    </row>
    <row r="166" spans="1:28" s="73" customFormat="1" ht="12.75">
      <c r="A166" s="117"/>
      <c r="B166" s="112">
        <f>IF(Sheet2!A35="","",Sheet2!A35)</f>
      </c>
      <c r="K166" s="73" t="str">
        <f>IF(Sheet2!E35="","",Sheet2!E35)</f>
        <v>島根</v>
      </c>
      <c r="O166" s="120">
        <v>4136</v>
      </c>
      <c r="P166" s="121" t="s">
        <v>160</v>
      </c>
      <c r="Q166" s="121"/>
      <c r="R166" s="121"/>
      <c r="S166" s="118"/>
      <c r="T166" s="118"/>
      <c r="U166" s="117"/>
      <c r="V166" s="107"/>
      <c r="W166" s="107"/>
      <c r="X166" s="107"/>
      <c r="Y166" s="107"/>
      <c r="Z166" s="107"/>
      <c r="AA166" s="107"/>
      <c r="AB166" s="107"/>
    </row>
    <row r="167" spans="1:28" s="73" customFormat="1" ht="12.75">
      <c r="A167" s="117"/>
      <c r="B167" s="112"/>
      <c r="K167" s="73" t="str">
        <f>IF(Sheet2!E36="","",Sheet2!E36)</f>
        <v>岡山</v>
      </c>
      <c r="O167" s="120">
        <v>4137</v>
      </c>
      <c r="P167" s="121" t="s">
        <v>161</v>
      </c>
      <c r="Q167" s="121"/>
      <c r="R167" s="121"/>
      <c r="S167" s="118"/>
      <c r="T167" s="118"/>
      <c r="U167" s="117"/>
      <c r="V167" s="107"/>
      <c r="W167" s="107"/>
      <c r="X167" s="107"/>
      <c r="Y167" s="107"/>
      <c r="Z167" s="107"/>
      <c r="AA167" s="107"/>
      <c r="AB167" s="107"/>
    </row>
    <row r="168" spans="2:28" s="73" customFormat="1" ht="12.75">
      <c r="B168" s="112"/>
      <c r="K168" s="73" t="str">
        <f>IF(Sheet2!E37="","",Sheet2!E37)</f>
        <v>広島</v>
      </c>
      <c r="O168" s="120">
        <v>4138</v>
      </c>
      <c r="P168" s="121" t="s">
        <v>162</v>
      </c>
      <c r="Q168" s="121"/>
      <c r="R168" s="121"/>
      <c r="S168" s="118"/>
      <c r="T168" s="118"/>
      <c r="U168" s="107"/>
      <c r="V168" s="107"/>
      <c r="W168" s="107"/>
      <c r="X168" s="107"/>
      <c r="Y168" s="107"/>
      <c r="Z168" s="107"/>
      <c r="AA168" s="107"/>
      <c r="AB168" s="107"/>
    </row>
    <row r="169" spans="2:28" s="73" customFormat="1" ht="12.75">
      <c r="B169" s="112">
        <f>IF(Sheet2!A39="","",Sheet2!A39)</f>
      </c>
      <c r="K169" s="73" t="str">
        <f>IF(Sheet2!E38="","",Sheet2!E38)</f>
        <v>山口</v>
      </c>
      <c r="O169" s="120">
        <v>4139</v>
      </c>
      <c r="P169" s="121" t="s">
        <v>163</v>
      </c>
      <c r="Q169" s="121"/>
      <c r="R169" s="121"/>
      <c r="S169" s="118"/>
      <c r="T169" s="118"/>
      <c r="U169" s="107"/>
      <c r="V169" s="107"/>
      <c r="W169" s="107"/>
      <c r="X169" s="107"/>
      <c r="Y169" s="107"/>
      <c r="Z169" s="107"/>
      <c r="AA169" s="107"/>
      <c r="AB169" s="107"/>
    </row>
    <row r="170" spans="2:28" s="73" customFormat="1" ht="12.75">
      <c r="B170" s="112">
        <f>IF(Sheet2!A40="","",Sheet2!A40)</f>
      </c>
      <c r="K170" s="73" t="str">
        <f>IF(Sheet2!E39="","",Sheet2!E39)</f>
        <v>徳島</v>
      </c>
      <c r="O170" s="120">
        <v>4140</v>
      </c>
      <c r="P170" s="121" t="s">
        <v>164</v>
      </c>
      <c r="Q170" s="121"/>
      <c r="R170" s="121"/>
      <c r="S170" s="118"/>
      <c r="T170" s="118"/>
      <c r="U170" s="107"/>
      <c r="V170" s="107"/>
      <c r="W170" s="107"/>
      <c r="X170" s="107"/>
      <c r="Y170" s="107"/>
      <c r="Z170" s="107"/>
      <c r="AA170" s="107"/>
      <c r="AB170" s="107"/>
    </row>
    <row r="171" spans="2:28" s="73" customFormat="1" ht="12.75">
      <c r="B171" s="113"/>
      <c r="K171" s="73" t="str">
        <f>IF(Sheet2!E40="","",Sheet2!E40)</f>
        <v>香川</v>
      </c>
      <c r="O171" s="120">
        <v>4141</v>
      </c>
      <c r="P171" s="121" t="s">
        <v>165</v>
      </c>
      <c r="Q171" s="121"/>
      <c r="R171" s="121"/>
      <c r="S171" s="118"/>
      <c r="T171" s="118"/>
      <c r="U171" s="107"/>
      <c r="V171" s="107"/>
      <c r="W171" s="107"/>
      <c r="X171" s="107"/>
      <c r="Y171" s="107"/>
      <c r="Z171" s="107"/>
      <c r="AA171" s="107"/>
      <c r="AB171" s="107"/>
    </row>
    <row r="172" spans="2:28" s="73" customFormat="1" ht="12.75">
      <c r="B172" s="113"/>
      <c r="K172" s="73" t="str">
        <f>IF(Sheet2!E41="","",Sheet2!E41)</f>
        <v>愛媛</v>
      </c>
      <c r="O172" s="120">
        <v>4142</v>
      </c>
      <c r="P172" s="121" t="s">
        <v>166</v>
      </c>
      <c r="Q172" s="121"/>
      <c r="R172" s="121"/>
      <c r="S172" s="118"/>
      <c r="T172" s="118"/>
      <c r="U172" s="107"/>
      <c r="V172" s="107"/>
      <c r="W172" s="107"/>
      <c r="X172" s="107"/>
      <c r="Y172" s="107"/>
      <c r="Z172" s="107"/>
      <c r="AA172" s="107"/>
      <c r="AB172" s="107"/>
    </row>
    <row r="173" spans="2:28" s="73" customFormat="1" ht="12.75">
      <c r="B173" s="113"/>
      <c r="K173" s="73" t="str">
        <f>IF(Sheet2!E42="","",Sheet2!E42)</f>
        <v>高知</v>
      </c>
      <c r="O173" s="120">
        <v>4143</v>
      </c>
      <c r="P173" s="121" t="s">
        <v>167</v>
      </c>
      <c r="Q173" s="121"/>
      <c r="R173" s="121"/>
      <c r="S173" s="118"/>
      <c r="T173" s="118"/>
      <c r="U173" s="107"/>
      <c r="V173" s="107"/>
      <c r="W173" s="107"/>
      <c r="X173" s="107"/>
      <c r="Y173" s="107"/>
      <c r="Z173" s="107"/>
      <c r="AA173" s="107"/>
      <c r="AB173" s="107"/>
    </row>
    <row r="174" spans="2:28" s="73" customFormat="1" ht="12.75">
      <c r="B174" s="113"/>
      <c r="K174" s="73" t="str">
        <f>IF(Sheet2!E43="","",Sheet2!E43)</f>
        <v>福岡</v>
      </c>
      <c r="O174" s="120">
        <v>4144</v>
      </c>
      <c r="P174" s="121" t="s">
        <v>168</v>
      </c>
      <c r="Q174" s="121"/>
      <c r="R174" s="121"/>
      <c r="S174" s="118"/>
      <c r="T174" s="118"/>
      <c r="U174" s="107"/>
      <c r="V174" s="107"/>
      <c r="W174" s="107"/>
      <c r="X174" s="107"/>
      <c r="Y174" s="107"/>
      <c r="Z174" s="107"/>
      <c r="AA174" s="107"/>
      <c r="AB174" s="107"/>
    </row>
    <row r="175" spans="2:28" s="73" customFormat="1" ht="12.75">
      <c r="B175" s="113"/>
      <c r="K175" s="73" t="str">
        <f>IF(Sheet2!E44="","",Sheet2!E44)</f>
        <v>佐賀</v>
      </c>
      <c r="O175" s="120">
        <v>4145</v>
      </c>
      <c r="P175" s="121" t="s">
        <v>169</v>
      </c>
      <c r="Q175" s="121"/>
      <c r="R175" s="121"/>
      <c r="S175" s="118"/>
      <c r="T175" s="118"/>
      <c r="U175" s="107"/>
      <c r="V175" s="107"/>
      <c r="W175" s="107"/>
      <c r="X175" s="107"/>
      <c r="Y175" s="107"/>
      <c r="Z175" s="107"/>
      <c r="AA175" s="107"/>
      <c r="AB175" s="107"/>
    </row>
    <row r="176" spans="2:28" s="73" customFormat="1" ht="12.75">
      <c r="B176" s="113"/>
      <c r="K176" s="73" t="str">
        <f>IF(Sheet2!E45="","",Sheet2!E45)</f>
        <v>長崎</v>
      </c>
      <c r="O176" s="120">
        <v>4146</v>
      </c>
      <c r="P176" s="121" t="s">
        <v>170</v>
      </c>
      <c r="Q176" s="121"/>
      <c r="R176" s="121"/>
      <c r="S176" s="118"/>
      <c r="T176" s="118"/>
      <c r="U176" s="107"/>
      <c r="V176" s="107"/>
      <c r="W176" s="107"/>
      <c r="X176" s="107"/>
      <c r="Y176" s="107"/>
      <c r="Z176" s="107"/>
      <c r="AA176" s="107"/>
      <c r="AB176" s="107"/>
    </row>
    <row r="177" spans="2:28" s="56" customFormat="1" ht="12.75">
      <c r="B177" s="113"/>
      <c r="K177" s="56" t="str">
        <f>IF(Sheet2!E46="","",Sheet2!E46)</f>
        <v>熊本</v>
      </c>
      <c r="N177" s="73"/>
      <c r="O177" s="120">
        <v>4147</v>
      </c>
      <c r="P177" s="121" t="s">
        <v>171</v>
      </c>
      <c r="Q177" s="121"/>
      <c r="R177" s="121"/>
      <c r="S177" s="118"/>
      <c r="T177" s="118"/>
      <c r="U177" s="108"/>
      <c r="V177" s="108"/>
      <c r="W177" s="108"/>
      <c r="X177" s="108"/>
      <c r="Y177" s="108"/>
      <c r="Z177" s="108"/>
      <c r="AA177" s="108"/>
      <c r="AB177" s="108"/>
    </row>
    <row r="178" spans="2:28" s="56" customFormat="1" ht="12.75">
      <c r="B178" s="57"/>
      <c r="K178" s="56" t="str">
        <f>IF(Sheet2!E47="","",Sheet2!E47)</f>
        <v>大分</v>
      </c>
      <c r="N178" s="73"/>
      <c r="O178" s="120">
        <v>4201</v>
      </c>
      <c r="P178" s="121" t="s">
        <v>172</v>
      </c>
      <c r="Q178" s="121"/>
      <c r="R178" s="121"/>
      <c r="S178" s="118"/>
      <c r="T178" s="118"/>
      <c r="U178" s="108"/>
      <c r="V178" s="108"/>
      <c r="W178" s="108"/>
      <c r="X178" s="108"/>
      <c r="Y178" s="108"/>
      <c r="Z178" s="108"/>
      <c r="AA178" s="108"/>
      <c r="AB178" s="108"/>
    </row>
    <row r="179" spans="2:28" s="56" customFormat="1" ht="12.75">
      <c r="B179" s="57"/>
      <c r="K179" s="56" t="str">
        <f>IF(Sheet2!E48="","",Sheet2!E48)</f>
        <v>宮崎</v>
      </c>
      <c r="N179" s="73"/>
      <c r="O179" s="120">
        <v>4202</v>
      </c>
      <c r="P179" s="121" t="s">
        <v>173</v>
      </c>
      <c r="Q179" s="121"/>
      <c r="R179" s="121"/>
      <c r="S179" s="118"/>
      <c r="T179" s="118"/>
      <c r="U179" s="108"/>
      <c r="V179" s="108"/>
      <c r="W179" s="108"/>
      <c r="X179" s="108"/>
      <c r="Y179" s="108"/>
      <c r="Z179" s="108"/>
      <c r="AA179" s="108"/>
      <c r="AB179" s="108"/>
    </row>
    <row r="180" spans="2:28" s="56" customFormat="1" ht="12.75">
      <c r="B180" s="57"/>
      <c r="K180" s="56" t="str">
        <f>IF(Sheet2!E49="","",Sheet2!E49)</f>
        <v>鹿児島</v>
      </c>
      <c r="N180" s="73"/>
      <c r="O180" s="120">
        <v>4203</v>
      </c>
      <c r="P180" s="121" t="s">
        <v>174</v>
      </c>
      <c r="Q180" s="121"/>
      <c r="R180" s="121"/>
      <c r="S180" s="118"/>
      <c r="T180" s="118"/>
      <c r="U180" s="108"/>
      <c r="V180" s="108"/>
      <c r="W180" s="108"/>
      <c r="X180" s="108"/>
      <c r="Y180" s="108"/>
      <c r="Z180" s="108"/>
      <c r="AA180" s="108"/>
      <c r="AB180" s="108"/>
    </row>
    <row r="181" spans="2:28" s="56" customFormat="1" ht="12.75">
      <c r="B181" s="57"/>
      <c r="K181" s="56" t="str">
        <f>IF(Sheet2!E50="","",Sheet2!E50)</f>
        <v>沖縄</v>
      </c>
      <c r="N181" s="73"/>
      <c r="O181" s="120">
        <v>4204</v>
      </c>
      <c r="P181" s="121" t="s">
        <v>175</v>
      </c>
      <c r="Q181" s="121"/>
      <c r="R181" s="121"/>
      <c r="S181" s="118"/>
      <c r="T181" s="118"/>
      <c r="U181" s="108"/>
      <c r="V181" s="108"/>
      <c r="W181" s="108"/>
      <c r="X181" s="108"/>
      <c r="Y181" s="108"/>
      <c r="Z181" s="108"/>
      <c r="AA181" s="108"/>
      <c r="AB181" s="108"/>
    </row>
    <row r="182" spans="2:20" s="56" customFormat="1" ht="12.75">
      <c r="B182" s="57"/>
      <c r="N182" s="73"/>
      <c r="O182" s="120">
        <v>4205</v>
      </c>
      <c r="P182" s="121" t="s">
        <v>176</v>
      </c>
      <c r="Q182" s="121"/>
      <c r="R182" s="121"/>
      <c r="S182" s="118"/>
      <c r="T182" s="118"/>
    </row>
    <row r="183" spans="14:20" s="56" customFormat="1" ht="12.75">
      <c r="N183" s="73"/>
      <c r="O183" s="120">
        <v>4206</v>
      </c>
      <c r="P183" s="121" t="s">
        <v>177</v>
      </c>
      <c r="Q183" s="121"/>
      <c r="R183" s="121"/>
      <c r="S183" s="118"/>
      <c r="T183" s="118"/>
    </row>
    <row r="184" spans="14:20" s="56" customFormat="1" ht="12.75">
      <c r="N184" s="73"/>
      <c r="O184" s="120">
        <v>4207</v>
      </c>
      <c r="P184" s="121" t="s">
        <v>178</v>
      </c>
      <c r="Q184" s="121"/>
      <c r="R184" s="121"/>
      <c r="S184" s="118"/>
      <c r="T184" s="118"/>
    </row>
    <row r="185" spans="14:20" s="56" customFormat="1" ht="12.75">
      <c r="N185" s="73"/>
      <c r="O185" s="120">
        <v>4208</v>
      </c>
      <c r="P185" s="121" t="s">
        <v>179</v>
      </c>
      <c r="Q185" s="121"/>
      <c r="R185" s="121"/>
      <c r="S185" s="118"/>
      <c r="T185" s="118"/>
    </row>
    <row r="186" spans="14:20" s="56" customFormat="1" ht="12.75">
      <c r="N186" s="73"/>
      <c r="O186" s="120">
        <v>4209</v>
      </c>
      <c r="P186" s="121" t="s">
        <v>180</v>
      </c>
      <c r="Q186" s="121"/>
      <c r="R186" s="121"/>
      <c r="S186" s="118"/>
      <c r="T186" s="118"/>
    </row>
    <row r="187" spans="2:20" s="51" customFormat="1" ht="12.75"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73"/>
      <c r="O187" s="120">
        <v>4210</v>
      </c>
      <c r="P187" s="121" t="s">
        <v>181</v>
      </c>
      <c r="Q187" s="121"/>
      <c r="R187" s="121"/>
      <c r="S187" s="118"/>
      <c r="T187" s="118"/>
    </row>
    <row r="188" spans="2:20" s="51" customFormat="1" ht="12.75"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73"/>
      <c r="O188" s="120">
        <v>4211</v>
      </c>
      <c r="P188" s="121" t="s">
        <v>182</v>
      </c>
      <c r="Q188" s="121"/>
      <c r="R188" s="121"/>
      <c r="S188" s="118"/>
      <c r="T188" s="118"/>
    </row>
    <row r="189" spans="2:20" s="51" customFormat="1" ht="12.75"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73"/>
      <c r="O189" s="120">
        <v>4212</v>
      </c>
      <c r="P189" s="121" t="s">
        <v>183</v>
      </c>
      <c r="Q189" s="121"/>
      <c r="R189" s="121"/>
      <c r="S189" s="118"/>
      <c r="T189" s="118"/>
    </row>
    <row r="190" spans="2:20" s="51" customFormat="1" ht="12.75"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73"/>
      <c r="O190" s="120">
        <v>4213</v>
      </c>
      <c r="P190" s="121" t="s">
        <v>184</v>
      </c>
      <c r="Q190" s="121"/>
      <c r="R190" s="121"/>
      <c r="S190" s="118"/>
      <c r="T190" s="118"/>
    </row>
    <row r="191" spans="2:20" s="51" customFormat="1" ht="12.75"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73"/>
      <c r="O191" s="120">
        <v>4214</v>
      </c>
      <c r="P191" s="121" t="s">
        <v>185</v>
      </c>
      <c r="Q191" s="121"/>
      <c r="R191" s="121"/>
      <c r="S191" s="118"/>
      <c r="T191" s="118"/>
    </row>
    <row r="192" spans="2:20" s="51" customFormat="1" ht="12.75"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73"/>
      <c r="O192" s="120">
        <v>4215</v>
      </c>
      <c r="P192" s="121" t="s">
        <v>186</v>
      </c>
      <c r="Q192" s="121"/>
      <c r="R192" s="121"/>
      <c r="S192" s="118"/>
      <c r="T192" s="118"/>
    </row>
    <row r="193" spans="2:20" s="51" customFormat="1" ht="12.75"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73"/>
      <c r="O193" s="120">
        <v>4216</v>
      </c>
      <c r="P193" s="121" t="s">
        <v>187</v>
      </c>
      <c r="Q193" s="121"/>
      <c r="R193" s="121"/>
      <c r="S193" s="118"/>
      <c r="T193" s="118"/>
    </row>
    <row r="194" spans="2:20" s="51" customFormat="1" ht="12.75"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73"/>
      <c r="O194" s="120">
        <v>4217</v>
      </c>
      <c r="P194" s="121" t="s">
        <v>188</v>
      </c>
      <c r="Q194" s="121"/>
      <c r="R194" s="121"/>
      <c r="S194" s="118"/>
      <c r="T194" s="118"/>
    </row>
    <row r="195" spans="2:20" s="51" customFormat="1" ht="12.75"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73"/>
      <c r="O195" s="120">
        <v>4218</v>
      </c>
      <c r="P195" s="121" t="s">
        <v>189</v>
      </c>
      <c r="Q195" s="121"/>
      <c r="R195" s="121"/>
      <c r="S195" s="118"/>
      <c r="T195" s="118"/>
    </row>
    <row r="196" spans="2:20" s="51" customFormat="1" ht="12.75"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73"/>
      <c r="O196" s="120">
        <v>4219</v>
      </c>
      <c r="P196" s="121" t="s">
        <v>190</v>
      </c>
      <c r="Q196" s="121"/>
      <c r="R196" s="121"/>
      <c r="S196" s="118"/>
      <c r="T196" s="118"/>
    </row>
    <row r="197" spans="2:20" s="51" customFormat="1" ht="12.75"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73"/>
      <c r="O197" s="120">
        <v>4220</v>
      </c>
      <c r="P197" s="121" t="s">
        <v>191</v>
      </c>
      <c r="Q197" s="121"/>
      <c r="R197" s="121"/>
      <c r="S197" s="118"/>
      <c r="T197" s="118"/>
    </row>
    <row r="198" spans="2:20" s="51" customFormat="1" ht="12.75"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73"/>
      <c r="O198" s="120">
        <v>4221</v>
      </c>
      <c r="P198" s="121" t="s">
        <v>192</v>
      </c>
      <c r="Q198" s="121"/>
      <c r="R198" s="121"/>
      <c r="S198" s="118"/>
      <c r="T198" s="118"/>
    </row>
    <row r="199" spans="2:20" s="51" customFormat="1" ht="12.75"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73"/>
      <c r="O199" s="120">
        <v>4222</v>
      </c>
      <c r="P199" s="121" t="s">
        <v>193</v>
      </c>
      <c r="Q199" s="121"/>
      <c r="R199" s="121"/>
      <c r="S199" s="118"/>
      <c r="T199" s="118"/>
    </row>
    <row r="200" spans="2:20" s="51" customFormat="1" ht="12.75"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73"/>
      <c r="O200" s="120">
        <v>4224</v>
      </c>
      <c r="P200" s="121" t="s">
        <v>194</v>
      </c>
      <c r="Q200" s="121"/>
      <c r="R200" s="121"/>
      <c r="S200" s="118"/>
      <c r="T200" s="118"/>
    </row>
    <row r="201" spans="2:20" s="51" customFormat="1" ht="12.75">
      <c r="B201" s="56"/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73"/>
      <c r="O201" s="120">
        <v>4225</v>
      </c>
      <c r="P201" s="121" t="s">
        <v>195</v>
      </c>
      <c r="Q201" s="121"/>
      <c r="R201" s="121"/>
      <c r="S201" s="118"/>
      <c r="T201" s="118"/>
    </row>
    <row r="202" spans="2:20" s="51" customFormat="1" ht="12.75">
      <c r="B202" s="56"/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73"/>
      <c r="O202" s="120">
        <v>4226</v>
      </c>
      <c r="P202" s="121" t="s">
        <v>196</v>
      </c>
      <c r="Q202" s="121"/>
      <c r="R202" s="121"/>
      <c r="S202" s="118"/>
      <c r="T202" s="118"/>
    </row>
    <row r="203" spans="2:20" s="51" customFormat="1" ht="12.75">
      <c r="B203" s="56"/>
      <c r="C203" s="56"/>
      <c r="D203" s="56"/>
      <c r="E203" s="56"/>
      <c r="F203" s="56"/>
      <c r="G203" s="56"/>
      <c r="H203" s="56"/>
      <c r="I203" s="56"/>
      <c r="J203" s="56"/>
      <c r="K203" s="56"/>
      <c r="L203" s="56"/>
      <c r="M203" s="56"/>
      <c r="N203" s="73"/>
      <c r="O203" s="120">
        <v>4227</v>
      </c>
      <c r="P203" s="121" t="s">
        <v>197</v>
      </c>
      <c r="Q203" s="121"/>
      <c r="R203" s="121"/>
      <c r="S203" s="118"/>
      <c r="T203" s="118"/>
    </row>
    <row r="204" spans="2:20" s="51" customFormat="1" ht="12.75">
      <c r="B204" s="56"/>
      <c r="C204" s="56"/>
      <c r="D204" s="56"/>
      <c r="E204" s="56"/>
      <c r="F204" s="56"/>
      <c r="G204" s="56"/>
      <c r="H204" s="56"/>
      <c r="I204" s="56"/>
      <c r="J204" s="56"/>
      <c r="K204" s="56"/>
      <c r="L204" s="56"/>
      <c r="M204" s="56"/>
      <c r="N204" s="73"/>
      <c r="O204" s="120">
        <v>4228</v>
      </c>
      <c r="P204" s="121" t="s">
        <v>198</v>
      </c>
      <c r="Q204" s="121"/>
      <c r="R204" s="121"/>
      <c r="S204" s="118"/>
      <c r="T204" s="118"/>
    </row>
    <row r="205" spans="2:20" s="51" customFormat="1" ht="12.75"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73"/>
      <c r="O205" s="120">
        <v>4229</v>
      </c>
      <c r="P205" s="121" t="s">
        <v>199</v>
      </c>
      <c r="Q205" s="121"/>
      <c r="R205" s="121"/>
      <c r="S205" s="118"/>
      <c r="T205" s="118"/>
    </row>
    <row r="206" spans="2:20" s="51" customFormat="1" ht="12.75">
      <c r="B206" s="56"/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73"/>
      <c r="O206" s="120">
        <v>4230</v>
      </c>
      <c r="P206" s="121" t="s">
        <v>200</v>
      </c>
      <c r="Q206" s="121"/>
      <c r="R206" s="121"/>
      <c r="S206" s="118"/>
      <c r="T206" s="118"/>
    </row>
    <row r="207" spans="2:20" s="51" customFormat="1" ht="12.75"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73"/>
      <c r="O207" s="120">
        <v>4231</v>
      </c>
      <c r="P207" s="121" t="s">
        <v>201</v>
      </c>
      <c r="Q207" s="121"/>
      <c r="R207" s="121"/>
      <c r="S207" s="118"/>
      <c r="T207" s="118"/>
    </row>
    <row r="208" spans="2:20" s="51" customFormat="1" ht="12.75"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73"/>
      <c r="O208" s="120">
        <v>4232</v>
      </c>
      <c r="P208" s="121" t="s">
        <v>202</v>
      </c>
      <c r="Q208" s="121"/>
      <c r="R208" s="121"/>
      <c r="S208" s="118"/>
      <c r="T208" s="118"/>
    </row>
    <row r="209" spans="2:20" s="51" customFormat="1" ht="12.75">
      <c r="B209" s="56"/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73"/>
      <c r="O209" s="120">
        <v>4233</v>
      </c>
      <c r="P209" s="121" t="s">
        <v>203</v>
      </c>
      <c r="Q209" s="121"/>
      <c r="R209" s="121"/>
      <c r="S209" s="118"/>
      <c r="T209" s="118"/>
    </row>
    <row r="210" spans="2:20" s="51" customFormat="1" ht="12.75">
      <c r="B210" s="56"/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73"/>
      <c r="O210" s="120">
        <v>4234</v>
      </c>
      <c r="P210" s="121" t="s">
        <v>204</v>
      </c>
      <c r="Q210" s="121"/>
      <c r="R210" s="121"/>
      <c r="S210" s="118"/>
      <c r="T210" s="118"/>
    </row>
    <row r="211" spans="2:20" s="51" customFormat="1" ht="12.75"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73"/>
      <c r="O211" s="120">
        <v>4235</v>
      </c>
      <c r="P211" s="121" t="s">
        <v>205</v>
      </c>
      <c r="Q211" s="121"/>
      <c r="R211" s="121"/>
      <c r="S211" s="118"/>
      <c r="T211" s="118"/>
    </row>
    <row r="212" spans="2:20" s="51" customFormat="1" ht="12.75"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73"/>
      <c r="O212" s="120">
        <v>4236</v>
      </c>
      <c r="P212" s="121" t="s">
        <v>206</v>
      </c>
      <c r="Q212" s="121"/>
      <c r="R212" s="121"/>
      <c r="S212" s="118"/>
      <c r="T212" s="118"/>
    </row>
    <row r="213" spans="2:20" s="51" customFormat="1" ht="12.75"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73"/>
      <c r="O213" s="120">
        <v>4237</v>
      </c>
      <c r="P213" s="121" t="s">
        <v>207</v>
      </c>
      <c r="Q213" s="121"/>
      <c r="R213" s="121"/>
      <c r="S213" s="118"/>
      <c r="T213" s="118"/>
    </row>
    <row r="214" spans="2:20" s="51" customFormat="1" ht="12.75"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73"/>
      <c r="O214" s="120">
        <v>4238</v>
      </c>
      <c r="P214" s="121" t="s">
        <v>208</v>
      </c>
      <c r="Q214" s="121"/>
      <c r="R214" s="121"/>
      <c r="S214" s="118"/>
      <c r="T214" s="118"/>
    </row>
    <row r="215" spans="2:20" s="51" customFormat="1" ht="12.75">
      <c r="B215" s="56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73"/>
      <c r="O215" s="120">
        <v>4239</v>
      </c>
      <c r="P215" s="121" t="s">
        <v>209</v>
      </c>
      <c r="Q215" s="121"/>
      <c r="R215" s="121"/>
      <c r="S215" s="118"/>
      <c r="T215" s="118"/>
    </row>
    <row r="216" spans="2:20" s="51" customFormat="1" ht="12.75">
      <c r="B216" s="56"/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73"/>
      <c r="O216" s="120">
        <v>4240</v>
      </c>
      <c r="P216" s="121" t="s">
        <v>210</v>
      </c>
      <c r="Q216" s="121"/>
      <c r="R216" s="121"/>
      <c r="S216" s="118"/>
      <c r="T216" s="118"/>
    </row>
    <row r="217" spans="2:20" s="51" customFormat="1" ht="12.75">
      <c r="B217" s="56"/>
      <c r="C217" s="56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73"/>
      <c r="O217" s="120">
        <v>4241</v>
      </c>
      <c r="P217" s="121" t="s">
        <v>211</v>
      </c>
      <c r="Q217" s="121"/>
      <c r="R217" s="121"/>
      <c r="S217" s="118"/>
      <c r="T217" s="118"/>
    </row>
    <row r="218" spans="2:20" s="51" customFormat="1" ht="12.75">
      <c r="B218" s="56"/>
      <c r="C218" s="56"/>
      <c r="D218" s="56"/>
      <c r="E218" s="56"/>
      <c r="F218" s="56"/>
      <c r="G218" s="56"/>
      <c r="H218" s="56"/>
      <c r="I218" s="56"/>
      <c r="J218" s="56"/>
      <c r="K218" s="56"/>
      <c r="L218" s="56"/>
      <c r="M218" s="56"/>
      <c r="N218" s="73"/>
      <c r="O218" s="120">
        <v>4242</v>
      </c>
      <c r="P218" s="121" t="s">
        <v>212</v>
      </c>
      <c r="Q218" s="121"/>
      <c r="R218" s="121"/>
      <c r="S218" s="118"/>
      <c r="T218" s="118"/>
    </row>
    <row r="219" spans="2:20" s="51" customFormat="1" ht="12.75">
      <c r="B219" s="56"/>
      <c r="C219" s="56"/>
      <c r="D219" s="56"/>
      <c r="E219" s="56"/>
      <c r="F219" s="56"/>
      <c r="G219" s="56"/>
      <c r="H219" s="56"/>
      <c r="I219" s="56"/>
      <c r="J219" s="56"/>
      <c r="K219" s="56"/>
      <c r="L219" s="56"/>
      <c r="M219" s="56"/>
      <c r="N219" s="73"/>
      <c r="O219" s="120">
        <v>4244</v>
      </c>
      <c r="P219" s="121" t="s">
        <v>213</v>
      </c>
      <c r="Q219" s="121"/>
      <c r="R219" s="121"/>
      <c r="S219" s="118"/>
      <c r="T219" s="118"/>
    </row>
    <row r="220" spans="2:20" s="51" customFormat="1" ht="12.75">
      <c r="B220" s="56"/>
      <c r="C220" s="56"/>
      <c r="D220" s="56"/>
      <c r="E220" s="56"/>
      <c r="F220" s="56"/>
      <c r="G220" s="56"/>
      <c r="H220" s="56"/>
      <c r="I220" s="56"/>
      <c r="J220" s="56"/>
      <c r="K220" s="56"/>
      <c r="L220" s="56"/>
      <c r="M220" s="56"/>
      <c r="N220" s="73"/>
      <c r="O220" s="120">
        <v>4245</v>
      </c>
      <c r="P220" s="121" t="s">
        <v>214</v>
      </c>
      <c r="Q220" s="121"/>
      <c r="R220" s="121"/>
      <c r="S220" s="118"/>
      <c r="T220" s="118"/>
    </row>
    <row r="221" spans="2:20" s="51" customFormat="1" ht="12.75">
      <c r="B221" s="56"/>
      <c r="C221" s="56"/>
      <c r="D221" s="56"/>
      <c r="E221" s="56"/>
      <c r="F221" s="56"/>
      <c r="G221" s="56"/>
      <c r="H221" s="56"/>
      <c r="I221" s="56"/>
      <c r="J221" s="56"/>
      <c r="K221" s="56"/>
      <c r="L221" s="56"/>
      <c r="M221" s="56"/>
      <c r="N221" s="73"/>
      <c r="O221" s="120">
        <v>4246</v>
      </c>
      <c r="P221" s="121" t="s">
        <v>215</v>
      </c>
      <c r="Q221" s="121"/>
      <c r="R221" s="121"/>
      <c r="S221" s="118"/>
      <c r="T221" s="118"/>
    </row>
    <row r="222" spans="2:20" s="51" customFormat="1" ht="12.75">
      <c r="B222" s="56"/>
      <c r="C222" s="56"/>
      <c r="D222" s="56"/>
      <c r="E222" s="56"/>
      <c r="F222" s="56"/>
      <c r="G222" s="56"/>
      <c r="H222" s="56"/>
      <c r="I222" s="56"/>
      <c r="J222" s="56"/>
      <c r="K222" s="56"/>
      <c r="L222" s="56"/>
      <c r="M222" s="56"/>
      <c r="N222" s="73"/>
      <c r="O222" s="120">
        <v>4247</v>
      </c>
      <c r="P222" s="121" t="s">
        <v>216</v>
      </c>
      <c r="Q222" s="121"/>
      <c r="R222" s="121"/>
      <c r="S222" s="118"/>
      <c r="T222" s="118"/>
    </row>
    <row r="223" spans="2:20" s="51" customFormat="1" ht="12.75">
      <c r="B223" s="56"/>
      <c r="C223" s="56"/>
      <c r="D223" s="56"/>
      <c r="E223" s="56"/>
      <c r="F223" s="56"/>
      <c r="G223" s="56"/>
      <c r="H223" s="56"/>
      <c r="I223" s="56"/>
      <c r="J223" s="56"/>
      <c r="K223" s="56"/>
      <c r="L223" s="56"/>
      <c r="M223" s="56"/>
      <c r="N223" s="73"/>
      <c r="O223" s="120">
        <v>4248</v>
      </c>
      <c r="P223" s="121" t="s">
        <v>217</v>
      </c>
      <c r="Q223" s="121"/>
      <c r="R223" s="121"/>
      <c r="S223" s="118"/>
      <c r="T223" s="118"/>
    </row>
    <row r="224" spans="2:20" s="51" customFormat="1" ht="12.75">
      <c r="B224" s="56"/>
      <c r="C224" s="56"/>
      <c r="D224" s="56"/>
      <c r="E224" s="56"/>
      <c r="F224" s="56"/>
      <c r="G224" s="56"/>
      <c r="H224" s="56"/>
      <c r="I224" s="56"/>
      <c r="J224" s="56"/>
      <c r="K224" s="56"/>
      <c r="L224" s="56"/>
      <c r="M224" s="56"/>
      <c r="N224" s="73"/>
      <c r="O224" s="120">
        <v>4249</v>
      </c>
      <c r="P224" s="121" t="s">
        <v>218</v>
      </c>
      <c r="Q224" s="121"/>
      <c r="R224" s="121"/>
      <c r="S224" s="118"/>
      <c r="T224" s="118"/>
    </row>
    <row r="225" spans="2:20" s="51" customFormat="1" ht="12.75">
      <c r="B225" s="56"/>
      <c r="C225" s="56"/>
      <c r="D225" s="56"/>
      <c r="E225" s="56"/>
      <c r="F225" s="56"/>
      <c r="G225" s="56"/>
      <c r="H225" s="56"/>
      <c r="I225" s="56"/>
      <c r="J225" s="56"/>
      <c r="K225" s="56"/>
      <c r="L225" s="56"/>
      <c r="M225" s="56"/>
      <c r="N225" s="73"/>
      <c r="O225" s="120">
        <v>4250</v>
      </c>
      <c r="P225" s="121" t="s">
        <v>219</v>
      </c>
      <c r="Q225" s="121"/>
      <c r="R225" s="121"/>
      <c r="S225" s="118"/>
      <c r="T225" s="118"/>
    </row>
    <row r="226" spans="2:20" s="51" customFormat="1" ht="12.75">
      <c r="B226" s="56"/>
      <c r="C226" s="56"/>
      <c r="D226" s="56"/>
      <c r="E226" s="56"/>
      <c r="F226" s="56"/>
      <c r="G226" s="56"/>
      <c r="H226" s="56"/>
      <c r="I226" s="56"/>
      <c r="J226" s="56"/>
      <c r="K226" s="56"/>
      <c r="L226" s="56"/>
      <c r="M226" s="56"/>
      <c r="N226" s="73"/>
      <c r="O226" s="120">
        <v>4251</v>
      </c>
      <c r="P226" s="121" t="s">
        <v>220</v>
      </c>
      <c r="Q226" s="121"/>
      <c r="R226" s="121"/>
      <c r="S226" s="118"/>
      <c r="T226" s="118"/>
    </row>
    <row r="227" spans="2:20" s="51" customFormat="1" ht="12.75">
      <c r="B227" s="56"/>
      <c r="C227" s="56"/>
      <c r="D227" s="56"/>
      <c r="E227" s="56"/>
      <c r="F227" s="56"/>
      <c r="G227" s="56"/>
      <c r="H227" s="56"/>
      <c r="I227" s="56"/>
      <c r="J227" s="56"/>
      <c r="K227" s="56"/>
      <c r="L227" s="56"/>
      <c r="M227" s="56"/>
      <c r="N227" s="73"/>
      <c r="O227" s="120">
        <v>4252</v>
      </c>
      <c r="P227" s="121" t="s">
        <v>221</v>
      </c>
      <c r="Q227" s="121"/>
      <c r="R227" s="121"/>
      <c r="S227" s="118"/>
      <c r="T227" s="118"/>
    </row>
    <row r="228" spans="2:20" s="51" customFormat="1" ht="12.75">
      <c r="B228" s="56"/>
      <c r="C228" s="56"/>
      <c r="D228" s="56"/>
      <c r="E228" s="56"/>
      <c r="F228" s="56"/>
      <c r="G228" s="56"/>
      <c r="H228" s="56"/>
      <c r="I228" s="56"/>
      <c r="J228" s="56"/>
      <c r="K228" s="56"/>
      <c r="L228" s="56"/>
      <c r="M228" s="56"/>
      <c r="N228" s="73"/>
      <c r="O228" s="120">
        <v>4253</v>
      </c>
      <c r="P228" s="121" t="s">
        <v>222</v>
      </c>
      <c r="Q228" s="121"/>
      <c r="R228" s="121"/>
      <c r="S228" s="118"/>
      <c r="T228" s="118"/>
    </row>
    <row r="229" spans="2:20" s="51" customFormat="1" ht="12.75">
      <c r="B229" s="56"/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56"/>
      <c r="N229" s="73"/>
      <c r="O229" s="120">
        <v>4254</v>
      </c>
      <c r="P229" s="121" t="s">
        <v>223</v>
      </c>
      <c r="Q229" s="121"/>
      <c r="R229" s="121"/>
      <c r="S229" s="118"/>
      <c r="T229" s="118"/>
    </row>
    <row r="230" spans="2:20" s="51" customFormat="1" ht="12.75">
      <c r="B230" s="56"/>
      <c r="C230" s="56"/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73"/>
      <c r="O230" s="120">
        <v>4255</v>
      </c>
      <c r="P230" s="121" t="s">
        <v>224</v>
      </c>
      <c r="Q230" s="121"/>
      <c r="R230" s="121"/>
      <c r="S230" s="118"/>
      <c r="T230" s="118"/>
    </row>
    <row r="231" spans="2:20" s="51" customFormat="1" ht="12.75">
      <c r="B231" s="56"/>
      <c r="C231" s="56"/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73"/>
      <c r="O231" s="120">
        <v>4256</v>
      </c>
      <c r="P231" s="121" t="s">
        <v>225</v>
      </c>
      <c r="Q231" s="121"/>
      <c r="R231" s="121"/>
      <c r="S231" s="118"/>
      <c r="T231" s="118"/>
    </row>
    <row r="232" spans="2:20" s="51" customFormat="1" ht="12.75">
      <c r="B232" s="56"/>
      <c r="C232" s="56"/>
      <c r="D232" s="56"/>
      <c r="E232" s="56"/>
      <c r="F232" s="56"/>
      <c r="G232" s="56"/>
      <c r="H232" s="56"/>
      <c r="I232" s="56"/>
      <c r="J232" s="56"/>
      <c r="K232" s="56"/>
      <c r="L232" s="56"/>
      <c r="M232" s="56"/>
      <c r="N232" s="73"/>
      <c r="O232" s="120">
        <v>4301</v>
      </c>
      <c r="P232" s="121" t="s">
        <v>226</v>
      </c>
      <c r="Q232" s="121"/>
      <c r="R232" s="121"/>
      <c r="S232" s="118"/>
      <c r="T232" s="118"/>
    </row>
    <row r="233" spans="2:20" s="51" customFormat="1" ht="12.75">
      <c r="B233" s="56"/>
      <c r="C233" s="56"/>
      <c r="D233" s="56"/>
      <c r="E233" s="56"/>
      <c r="F233" s="56"/>
      <c r="G233" s="56"/>
      <c r="H233" s="56"/>
      <c r="I233" s="56"/>
      <c r="J233" s="56"/>
      <c r="K233" s="56"/>
      <c r="L233" s="56"/>
      <c r="M233" s="56"/>
      <c r="N233" s="73"/>
      <c r="O233" s="120">
        <v>4302</v>
      </c>
      <c r="P233" s="121" t="s">
        <v>227</v>
      </c>
      <c r="Q233" s="121"/>
      <c r="R233" s="121"/>
      <c r="S233" s="118"/>
      <c r="T233" s="118"/>
    </row>
    <row r="234" spans="2:20" s="51" customFormat="1" ht="12.75">
      <c r="B234" s="56"/>
      <c r="C234" s="56"/>
      <c r="D234" s="56"/>
      <c r="E234" s="56"/>
      <c r="F234" s="56"/>
      <c r="G234" s="56"/>
      <c r="H234" s="56"/>
      <c r="I234" s="56"/>
      <c r="J234" s="56"/>
      <c r="K234" s="56"/>
      <c r="L234" s="56"/>
      <c r="M234" s="56"/>
      <c r="N234" s="73"/>
      <c r="O234" s="120">
        <v>4303</v>
      </c>
      <c r="P234" s="121" t="s">
        <v>228</v>
      </c>
      <c r="Q234" s="121"/>
      <c r="R234" s="121"/>
      <c r="S234" s="118"/>
      <c r="T234" s="118"/>
    </row>
    <row r="235" spans="2:20" s="51" customFormat="1" ht="12.75">
      <c r="B235" s="56"/>
      <c r="C235" s="56"/>
      <c r="D235" s="56"/>
      <c r="E235" s="56"/>
      <c r="F235" s="56"/>
      <c r="G235" s="56"/>
      <c r="H235" s="56"/>
      <c r="I235" s="56"/>
      <c r="J235" s="56"/>
      <c r="K235" s="56"/>
      <c r="L235" s="56"/>
      <c r="M235" s="56"/>
      <c r="N235" s="73"/>
      <c r="O235" s="120">
        <v>4304</v>
      </c>
      <c r="P235" s="121" t="s">
        <v>229</v>
      </c>
      <c r="Q235" s="121"/>
      <c r="R235" s="121"/>
      <c r="S235" s="118"/>
      <c r="T235" s="118"/>
    </row>
    <row r="236" spans="2:20" s="51" customFormat="1" ht="12.75">
      <c r="B236" s="56"/>
      <c r="C236" s="56"/>
      <c r="D236" s="56"/>
      <c r="E236" s="56"/>
      <c r="F236" s="56"/>
      <c r="G236" s="56"/>
      <c r="H236" s="56"/>
      <c r="I236" s="56"/>
      <c r="J236" s="56"/>
      <c r="K236" s="56"/>
      <c r="L236" s="56"/>
      <c r="M236" s="56"/>
      <c r="N236" s="73"/>
      <c r="O236" s="120">
        <v>4305</v>
      </c>
      <c r="P236" s="121" t="s">
        <v>230</v>
      </c>
      <c r="Q236" s="121"/>
      <c r="R236" s="121"/>
      <c r="S236" s="118"/>
      <c r="T236" s="118"/>
    </row>
    <row r="237" spans="2:20" s="51" customFormat="1" ht="12.75">
      <c r="B237" s="56"/>
      <c r="C237" s="56"/>
      <c r="D237" s="56"/>
      <c r="E237" s="56"/>
      <c r="F237" s="56"/>
      <c r="G237" s="56"/>
      <c r="H237" s="56"/>
      <c r="I237" s="56"/>
      <c r="J237" s="56"/>
      <c r="K237" s="56"/>
      <c r="L237" s="56"/>
      <c r="M237" s="56"/>
      <c r="N237" s="73"/>
      <c r="O237" s="120">
        <v>4306</v>
      </c>
      <c r="P237" s="121" t="s">
        <v>231</v>
      </c>
      <c r="Q237" s="121"/>
      <c r="R237" s="121"/>
      <c r="S237" s="118"/>
      <c r="T237" s="118"/>
    </row>
    <row r="238" spans="2:20" s="51" customFormat="1" ht="12.75">
      <c r="B238" s="56"/>
      <c r="C238" s="56"/>
      <c r="D238" s="56"/>
      <c r="E238" s="56"/>
      <c r="F238" s="56"/>
      <c r="G238" s="56"/>
      <c r="H238" s="56"/>
      <c r="I238" s="56"/>
      <c r="J238" s="56"/>
      <c r="K238" s="56"/>
      <c r="L238" s="56"/>
      <c r="M238" s="56"/>
      <c r="N238" s="73"/>
      <c r="O238" s="120">
        <v>4307</v>
      </c>
      <c r="P238" s="121" t="s">
        <v>232</v>
      </c>
      <c r="Q238" s="121"/>
      <c r="R238" s="121"/>
      <c r="S238" s="118"/>
      <c r="T238" s="118"/>
    </row>
    <row r="239" spans="2:20" s="51" customFormat="1" ht="12.75">
      <c r="B239" s="56"/>
      <c r="C239" s="56"/>
      <c r="D239" s="56"/>
      <c r="E239" s="56"/>
      <c r="F239" s="56"/>
      <c r="G239" s="56"/>
      <c r="H239" s="56"/>
      <c r="I239" s="56"/>
      <c r="J239" s="56"/>
      <c r="K239" s="56"/>
      <c r="L239" s="56"/>
      <c r="M239" s="56"/>
      <c r="N239" s="73"/>
      <c r="O239" s="120">
        <v>4308</v>
      </c>
      <c r="P239" s="121" t="s">
        <v>233</v>
      </c>
      <c r="Q239" s="121"/>
      <c r="R239" s="121"/>
      <c r="S239" s="118"/>
      <c r="T239" s="118"/>
    </row>
    <row r="240" spans="2:20" s="51" customFormat="1" ht="12.75">
      <c r="B240" s="56"/>
      <c r="C240" s="56"/>
      <c r="D240" s="56"/>
      <c r="E240" s="56"/>
      <c r="F240" s="56"/>
      <c r="G240" s="56"/>
      <c r="H240" s="56"/>
      <c r="I240" s="56"/>
      <c r="J240" s="56"/>
      <c r="K240" s="56"/>
      <c r="L240" s="56"/>
      <c r="M240" s="56"/>
      <c r="N240" s="73"/>
      <c r="O240" s="120">
        <v>4309</v>
      </c>
      <c r="P240" s="121" t="s">
        <v>234</v>
      </c>
      <c r="Q240" s="121"/>
      <c r="R240" s="121"/>
      <c r="S240" s="118"/>
      <c r="T240" s="118"/>
    </row>
    <row r="241" spans="2:20" s="51" customFormat="1" ht="12.75">
      <c r="B241" s="56"/>
      <c r="C241" s="56"/>
      <c r="D241" s="56"/>
      <c r="E241" s="56"/>
      <c r="F241" s="56"/>
      <c r="G241" s="56"/>
      <c r="H241" s="56"/>
      <c r="I241" s="56"/>
      <c r="J241" s="56"/>
      <c r="K241" s="56"/>
      <c r="L241" s="56"/>
      <c r="M241" s="56"/>
      <c r="N241" s="73"/>
      <c r="O241" s="120">
        <v>4310</v>
      </c>
      <c r="P241" s="121" t="s">
        <v>235</v>
      </c>
      <c r="Q241" s="121"/>
      <c r="R241" s="121"/>
      <c r="S241" s="118"/>
      <c r="T241" s="118"/>
    </row>
    <row r="242" spans="2:20" s="51" customFormat="1" ht="12.75">
      <c r="B242" s="56"/>
      <c r="C242" s="56"/>
      <c r="D242" s="56"/>
      <c r="E242" s="56"/>
      <c r="F242" s="56"/>
      <c r="G242" s="56"/>
      <c r="H242" s="56"/>
      <c r="I242" s="56"/>
      <c r="J242" s="56"/>
      <c r="K242" s="56"/>
      <c r="L242" s="56"/>
      <c r="M242" s="56"/>
      <c r="N242" s="73"/>
      <c r="O242" s="120">
        <v>4311</v>
      </c>
      <c r="P242" s="121" t="s">
        <v>236</v>
      </c>
      <c r="Q242" s="121"/>
      <c r="R242" s="121"/>
      <c r="S242" s="118"/>
      <c r="T242" s="118"/>
    </row>
    <row r="243" spans="2:20" s="51" customFormat="1" ht="12.75">
      <c r="B243" s="56"/>
      <c r="C243" s="56"/>
      <c r="D243" s="56"/>
      <c r="E243" s="56"/>
      <c r="F243" s="56"/>
      <c r="G243" s="56"/>
      <c r="H243" s="56"/>
      <c r="I243" s="56"/>
      <c r="J243" s="56"/>
      <c r="K243" s="56"/>
      <c r="L243" s="56"/>
      <c r="M243" s="56"/>
      <c r="N243" s="73"/>
      <c r="O243" s="120">
        <v>4312</v>
      </c>
      <c r="P243" s="121" t="s">
        <v>237</v>
      </c>
      <c r="Q243" s="121"/>
      <c r="R243" s="121"/>
      <c r="S243" s="118"/>
      <c r="T243" s="118"/>
    </row>
    <row r="244" spans="2:20" s="52" customFormat="1" ht="12.75">
      <c r="B244" s="56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  <c r="M244" s="124"/>
      <c r="N244" s="73"/>
      <c r="O244" s="120">
        <v>4313</v>
      </c>
      <c r="P244" s="121" t="s">
        <v>238</v>
      </c>
      <c r="Q244" s="121"/>
      <c r="R244" s="121"/>
      <c r="S244" s="118"/>
      <c r="T244" s="118"/>
    </row>
    <row r="245" spans="2:20" s="52" customFormat="1" ht="12.75">
      <c r="B245" s="124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  <c r="M245" s="124"/>
      <c r="N245" s="73"/>
      <c r="O245" s="120">
        <v>4314</v>
      </c>
      <c r="P245" s="121" t="s">
        <v>239</v>
      </c>
      <c r="Q245" s="121"/>
      <c r="R245" s="121"/>
      <c r="S245" s="118"/>
      <c r="T245" s="118"/>
    </row>
    <row r="246" spans="2:20" s="52" customFormat="1" ht="12.75">
      <c r="B246" s="124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  <c r="M246" s="124"/>
      <c r="N246" s="73"/>
      <c r="O246" s="120">
        <v>4315</v>
      </c>
      <c r="P246" s="121" t="s">
        <v>240</v>
      </c>
      <c r="Q246" s="121"/>
      <c r="R246" s="121"/>
      <c r="S246" s="118"/>
      <c r="T246" s="118"/>
    </row>
    <row r="247" spans="2:20" s="52" customFormat="1" ht="12.75">
      <c r="B247" s="124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  <c r="M247" s="124"/>
      <c r="N247" s="73"/>
      <c r="O247" s="120">
        <v>4316</v>
      </c>
      <c r="P247" s="121" t="s">
        <v>241</v>
      </c>
      <c r="Q247" s="121"/>
      <c r="R247" s="121"/>
      <c r="S247" s="118"/>
      <c r="T247" s="118"/>
    </row>
    <row r="248" spans="2:20" s="52" customFormat="1" ht="12.75">
      <c r="B248" s="124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  <c r="M248" s="124"/>
      <c r="N248" s="73"/>
      <c r="O248" s="120">
        <v>4317</v>
      </c>
      <c r="P248" s="121" t="s">
        <v>242</v>
      </c>
      <c r="Q248" s="121"/>
      <c r="R248" s="121"/>
      <c r="S248" s="118"/>
      <c r="T248" s="118"/>
    </row>
    <row r="249" spans="2:20" s="52" customFormat="1" ht="12.75">
      <c r="B249" s="124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  <c r="M249" s="124"/>
      <c r="N249" s="73"/>
      <c r="O249" s="120">
        <v>4318</v>
      </c>
      <c r="P249" s="121" t="s">
        <v>243</v>
      </c>
      <c r="Q249" s="121"/>
      <c r="R249" s="121"/>
      <c r="S249" s="118"/>
      <c r="T249" s="118"/>
    </row>
    <row r="250" spans="2:20" s="52" customFormat="1" ht="12.75">
      <c r="B250" s="124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  <c r="M250" s="124"/>
      <c r="N250" s="73"/>
      <c r="O250" s="120">
        <v>4319</v>
      </c>
      <c r="P250" s="121" t="s">
        <v>244</v>
      </c>
      <c r="Q250" s="121"/>
      <c r="R250" s="121"/>
      <c r="S250" s="118"/>
      <c r="T250" s="118"/>
    </row>
    <row r="251" spans="2:20" s="52" customFormat="1" ht="12.75">
      <c r="B251" s="124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  <c r="M251" s="124"/>
      <c r="N251" s="73"/>
      <c r="O251" s="120">
        <v>4320</v>
      </c>
      <c r="P251" s="121" t="s">
        <v>245</v>
      </c>
      <c r="Q251" s="121"/>
      <c r="R251" s="121"/>
      <c r="S251" s="118"/>
      <c r="T251" s="118"/>
    </row>
    <row r="252" spans="2:20" s="52" customFormat="1" ht="12.75">
      <c r="B252" s="124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  <c r="M252" s="124"/>
      <c r="N252" s="73"/>
      <c r="O252" s="120">
        <v>4321</v>
      </c>
      <c r="P252" s="121" t="s">
        <v>246</v>
      </c>
      <c r="Q252" s="121"/>
      <c r="R252" s="121"/>
      <c r="S252" s="118"/>
      <c r="T252" s="118"/>
    </row>
    <row r="253" spans="2:20" s="52" customFormat="1" ht="12.75">
      <c r="B253" s="124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  <c r="M253" s="124"/>
      <c r="N253" s="73"/>
      <c r="O253" s="120">
        <v>4322</v>
      </c>
      <c r="P253" s="121" t="s">
        <v>247</v>
      </c>
      <c r="Q253" s="121"/>
      <c r="R253" s="121"/>
      <c r="S253" s="118"/>
      <c r="T253" s="118"/>
    </row>
    <row r="254" spans="2:20" s="52" customFormat="1" ht="12.75">
      <c r="B254" s="124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  <c r="M254" s="124"/>
      <c r="N254" s="73"/>
      <c r="O254" s="120">
        <v>4323</v>
      </c>
      <c r="P254" s="121" t="s">
        <v>248</v>
      </c>
      <c r="Q254" s="121"/>
      <c r="R254" s="121"/>
      <c r="S254" s="118"/>
      <c r="T254" s="118"/>
    </row>
    <row r="255" spans="2:20" s="52" customFormat="1" ht="12.75">
      <c r="B255" s="124"/>
      <c r="C255" s="124"/>
      <c r="D255" s="124"/>
      <c r="E255" s="124"/>
      <c r="F255" s="124"/>
      <c r="G255" s="124"/>
      <c r="H255" s="124"/>
      <c r="I255" s="124"/>
      <c r="J255" s="124"/>
      <c r="K255" s="124"/>
      <c r="L255" s="124"/>
      <c r="M255" s="124"/>
      <c r="N255" s="73"/>
      <c r="O255" s="120">
        <v>4324</v>
      </c>
      <c r="P255" s="121" t="s">
        <v>249</v>
      </c>
      <c r="Q255" s="121"/>
      <c r="R255" s="121"/>
      <c r="S255" s="118"/>
      <c r="T255" s="118"/>
    </row>
    <row r="256" spans="2:20" s="52" customFormat="1" ht="12.75">
      <c r="B256" s="124"/>
      <c r="C256" s="124"/>
      <c r="D256" s="124"/>
      <c r="E256" s="124"/>
      <c r="F256" s="124"/>
      <c r="G256" s="124"/>
      <c r="H256" s="124"/>
      <c r="I256" s="124"/>
      <c r="J256" s="124"/>
      <c r="K256" s="124"/>
      <c r="L256" s="124"/>
      <c r="M256" s="124"/>
      <c r="N256" s="73"/>
      <c r="O256" s="120">
        <v>4325</v>
      </c>
      <c r="P256" s="121" t="s">
        <v>250</v>
      </c>
      <c r="Q256" s="121"/>
      <c r="R256" s="121"/>
      <c r="S256" s="118"/>
      <c r="T256" s="118"/>
    </row>
    <row r="257" spans="2:20" s="52" customFormat="1" ht="12.75">
      <c r="B257" s="124"/>
      <c r="C257" s="124"/>
      <c r="D257" s="124"/>
      <c r="E257" s="124"/>
      <c r="F257" s="124"/>
      <c r="G257" s="124"/>
      <c r="H257" s="124"/>
      <c r="I257" s="124"/>
      <c r="J257" s="124"/>
      <c r="K257" s="124"/>
      <c r="L257" s="124"/>
      <c r="M257" s="124"/>
      <c r="N257" s="73"/>
      <c r="O257" s="120">
        <v>4326</v>
      </c>
      <c r="P257" s="121" t="s">
        <v>251</v>
      </c>
      <c r="Q257" s="121"/>
      <c r="R257" s="121"/>
      <c r="S257" s="118"/>
      <c r="T257" s="118"/>
    </row>
    <row r="258" spans="2:20" s="52" customFormat="1" ht="12.75">
      <c r="B258" s="124"/>
      <c r="C258" s="124"/>
      <c r="D258" s="124"/>
      <c r="E258" s="124"/>
      <c r="F258" s="124"/>
      <c r="G258" s="124"/>
      <c r="H258" s="124"/>
      <c r="I258" s="124"/>
      <c r="J258" s="124"/>
      <c r="K258" s="124"/>
      <c r="L258" s="124"/>
      <c r="M258" s="124"/>
      <c r="N258" s="73"/>
      <c r="O258" s="120">
        <v>4327</v>
      </c>
      <c r="P258" s="121" t="s">
        <v>252</v>
      </c>
      <c r="Q258" s="121"/>
      <c r="R258" s="121"/>
      <c r="S258" s="118"/>
      <c r="T258" s="118"/>
    </row>
    <row r="259" spans="2:20" s="52" customFormat="1" ht="12.75">
      <c r="B259" s="124"/>
      <c r="C259" s="124"/>
      <c r="D259" s="124"/>
      <c r="E259" s="124"/>
      <c r="F259" s="124"/>
      <c r="G259" s="124"/>
      <c r="H259" s="124"/>
      <c r="I259" s="124"/>
      <c r="J259" s="124"/>
      <c r="K259" s="124"/>
      <c r="L259" s="124"/>
      <c r="M259" s="124"/>
      <c r="N259" s="73"/>
      <c r="O259" s="120">
        <v>4328</v>
      </c>
      <c r="P259" s="121" t="s">
        <v>253</v>
      </c>
      <c r="Q259" s="121"/>
      <c r="R259" s="121"/>
      <c r="S259" s="118"/>
      <c r="T259" s="118"/>
    </row>
    <row r="260" spans="2:20" s="52" customFormat="1" ht="12.75">
      <c r="B260" s="124"/>
      <c r="C260" s="124"/>
      <c r="D260" s="124"/>
      <c r="E260" s="124"/>
      <c r="F260" s="124"/>
      <c r="G260" s="124"/>
      <c r="H260" s="124"/>
      <c r="I260" s="124"/>
      <c r="J260" s="124"/>
      <c r="K260" s="124"/>
      <c r="L260" s="124"/>
      <c r="M260" s="124"/>
      <c r="N260" s="73"/>
      <c r="O260" s="120">
        <v>4329</v>
      </c>
      <c r="P260" s="121" t="s">
        <v>254</v>
      </c>
      <c r="Q260" s="121"/>
      <c r="R260" s="121"/>
      <c r="S260" s="118"/>
      <c r="T260" s="118"/>
    </row>
    <row r="261" spans="2:20" s="52" customFormat="1" ht="12.75">
      <c r="B261" s="124"/>
      <c r="C261" s="124"/>
      <c r="D261" s="124"/>
      <c r="E261" s="124"/>
      <c r="F261" s="124"/>
      <c r="G261" s="124"/>
      <c r="H261" s="124"/>
      <c r="I261" s="124"/>
      <c r="J261" s="124"/>
      <c r="K261" s="124"/>
      <c r="L261" s="124"/>
      <c r="M261" s="124"/>
      <c r="N261" s="73"/>
      <c r="O261" s="120">
        <v>4330</v>
      </c>
      <c r="P261" s="121" t="s">
        <v>255</v>
      </c>
      <c r="Q261" s="121"/>
      <c r="R261" s="121"/>
      <c r="S261" s="118"/>
      <c r="T261" s="118"/>
    </row>
    <row r="262" spans="2:20" s="52" customFormat="1" ht="12.75">
      <c r="B262" s="124"/>
      <c r="C262" s="124"/>
      <c r="D262" s="124"/>
      <c r="E262" s="124"/>
      <c r="F262" s="124"/>
      <c r="G262" s="124"/>
      <c r="H262" s="124"/>
      <c r="I262" s="124"/>
      <c r="J262" s="124"/>
      <c r="K262" s="124"/>
      <c r="L262" s="124"/>
      <c r="M262" s="124"/>
      <c r="N262" s="73"/>
      <c r="O262" s="120">
        <v>4331</v>
      </c>
      <c r="P262" s="121" t="s">
        <v>256</v>
      </c>
      <c r="Q262" s="121"/>
      <c r="R262" s="121"/>
      <c r="S262" s="118"/>
      <c r="T262" s="118"/>
    </row>
    <row r="263" spans="2:20" s="52" customFormat="1" ht="12.75">
      <c r="B263" s="124"/>
      <c r="C263" s="124"/>
      <c r="D263" s="124"/>
      <c r="E263" s="124"/>
      <c r="F263" s="124"/>
      <c r="G263" s="124"/>
      <c r="H263" s="124"/>
      <c r="I263" s="124"/>
      <c r="J263" s="124"/>
      <c r="K263" s="124"/>
      <c r="L263" s="124"/>
      <c r="M263" s="124"/>
      <c r="N263" s="73"/>
      <c r="O263" s="120">
        <v>4332</v>
      </c>
      <c r="P263" s="121" t="s">
        <v>257</v>
      </c>
      <c r="Q263" s="121"/>
      <c r="R263" s="121"/>
      <c r="S263" s="118"/>
      <c r="T263" s="118"/>
    </row>
    <row r="264" spans="2:20" s="52" customFormat="1" ht="12.75">
      <c r="B264" s="124"/>
      <c r="C264" s="124"/>
      <c r="D264" s="124"/>
      <c r="E264" s="124"/>
      <c r="F264" s="124"/>
      <c r="G264" s="124"/>
      <c r="H264" s="124"/>
      <c r="I264" s="124"/>
      <c r="J264" s="124"/>
      <c r="K264" s="124"/>
      <c r="L264" s="124"/>
      <c r="M264" s="124"/>
      <c r="N264" s="73"/>
      <c r="O264" s="120">
        <v>4333</v>
      </c>
      <c r="P264" s="121" t="s">
        <v>258</v>
      </c>
      <c r="Q264" s="121"/>
      <c r="R264" s="121"/>
      <c r="S264" s="118"/>
      <c r="T264" s="118"/>
    </row>
    <row r="265" spans="2:20" s="52" customFormat="1" ht="12.75">
      <c r="B265" s="124"/>
      <c r="C265" s="124"/>
      <c r="D265" s="124"/>
      <c r="E265" s="124"/>
      <c r="F265" s="124"/>
      <c r="G265" s="124"/>
      <c r="H265" s="124"/>
      <c r="I265" s="124"/>
      <c r="J265" s="124"/>
      <c r="K265" s="124"/>
      <c r="L265" s="124"/>
      <c r="M265" s="124"/>
      <c r="N265" s="73"/>
      <c r="O265" s="120">
        <v>4387</v>
      </c>
      <c r="P265" s="121" t="s">
        <v>259</v>
      </c>
      <c r="Q265" s="121"/>
      <c r="R265" s="121"/>
      <c r="S265" s="118"/>
      <c r="T265" s="118"/>
    </row>
    <row r="266" spans="2:20" s="52" customFormat="1" ht="12.75">
      <c r="B266" s="124"/>
      <c r="C266" s="124"/>
      <c r="D266" s="124"/>
      <c r="E266" s="124"/>
      <c r="F266" s="124"/>
      <c r="G266" s="124"/>
      <c r="H266" s="124"/>
      <c r="I266" s="124"/>
      <c r="J266" s="124"/>
      <c r="K266" s="124"/>
      <c r="L266" s="124"/>
      <c r="M266" s="124"/>
      <c r="N266" s="73"/>
      <c r="O266" s="120">
        <v>4401</v>
      </c>
      <c r="P266" s="121" t="s">
        <v>260</v>
      </c>
      <c r="Q266" s="121"/>
      <c r="R266" s="121"/>
      <c r="S266" s="118"/>
      <c r="T266" s="118"/>
    </row>
    <row r="267" spans="2:20" s="52" customFormat="1" ht="12.75">
      <c r="B267" s="124"/>
      <c r="C267" s="124"/>
      <c r="D267" s="124"/>
      <c r="E267" s="124"/>
      <c r="F267" s="124"/>
      <c r="G267" s="124"/>
      <c r="H267" s="124"/>
      <c r="I267" s="124"/>
      <c r="J267" s="124"/>
      <c r="K267" s="124"/>
      <c r="L267" s="124"/>
      <c r="M267" s="124"/>
      <c r="N267" s="73"/>
      <c r="O267" s="120">
        <v>4402</v>
      </c>
      <c r="P267" s="121" t="s">
        <v>261</v>
      </c>
      <c r="Q267" s="121"/>
      <c r="R267" s="121"/>
      <c r="S267" s="118"/>
      <c r="T267" s="118"/>
    </row>
    <row r="268" spans="2:34" s="1" customFormat="1" ht="12.75">
      <c r="B268" s="124"/>
      <c r="C268" s="124"/>
      <c r="D268" s="124"/>
      <c r="E268" s="124"/>
      <c r="F268" s="124"/>
      <c r="G268" s="124"/>
      <c r="H268" s="124"/>
      <c r="I268" s="124"/>
      <c r="J268" s="124"/>
      <c r="K268" s="124"/>
      <c r="L268" s="124"/>
      <c r="M268" s="124"/>
      <c r="N268" s="73"/>
      <c r="O268" s="120">
        <v>4403</v>
      </c>
      <c r="P268" s="121" t="s">
        <v>262</v>
      </c>
      <c r="Q268" s="121"/>
      <c r="R268" s="121"/>
      <c r="S268" s="118"/>
      <c r="T268" s="118"/>
      <c r="AF268" s="12"/>
      <c r="AG268" s="12"/>
      <c r="AH268" s="12"/>
    </row>
    <row r="269" spans="2:34" s="1" customFormat="1" ht="12.75">
      <c r="B269" s="124"/>
      <c r="C269" s="124"/>
      <c r="D269" s="124"/>
      <c r="E269" s="124"/>
      <c r="F269" s="124"/>
      <c r="G269" s="124"/>
      <c r="H269" s="124"/>
      <c r="I269" s="124"/>
      <c r="J269" s="124"/>
      <c r="K269" s="124"/>
      <c r="L269" s="124"/>
      <c r="M269" s="124"/>
      <c r="N269" s="73"/>
      <c r="O269" s="120">
        <v>4404</v>
      </c>
      <c r="P269" s="121" t="s">
        <v>263</v>
      </c>
      <c r="Q269" s="121"/>
      <c r="R269" s="121"/>
      <c r="S269" s="118"/>
      <c r="T269" s="118"/>
      <c r="AF269" s="12"/>
      <c r="AG269" s="12"/>
      <c r="AH269" s="12"/>
    </row>
    <row r="270" spans="2:34" s="1" customFormat="1" ht="12.75">
      <c r="B270" s="124"/>
      <c r="C270" s="124"/>
      <c r="D270" s="124"/>
      <c r="E270" s="124"/>
      <c r="F270" s="124"/>
      <c r="G270" s="124"/>
      <c r="H270" s="124"/>
      <c r="I270" s="124"/>
      <c r="J270" s="124"/>
      <c r="K270" s="124"/>
      <c r="L270" s="124"/>
      <c r="M270" s="124"/>
      <c r="N270" s="73"/>
      <c r="O270" s="120">
        <v>4405</v>
      </c>
      <c r="P270" s="121" t="s">
        <v>264</v>
      </c>
      <c r="Q270" s="121"/>
      <c r="R270" s="121"/>
      <c r="S270" s="118"/>
      <c r="T270" s="118"/>
      <c r="AF270" s="12"/>
      <c r="AG270" s="12"/>
      <c r="AH270" s="12"/>
    </row>
    <row r="271" spans="2:34" s="1" customFormat="1" ht="12.75">
      <c r="B271" s="124"/>
      <c r="C271" s="124"/>
      <c r="D271" s="124"/>
      <c r="E271" s="124"/>
      <c r="F271" s="124"/>
      <c r="G271" s="124"/>
      <c r="H271" s="124"/>
      <c r="I271" s="124"/>
      <c r="J271" s="124"/>
      <c r="K271" s="124"/>
      <c r="L271" s="124"/>
      <c r="M271" s="124"/>
      <c r="N271" s="73"/>
      <c r="O271" s="120">
        <v>4406</v>
      </c>
      <c r="P271" s="121" t="s">
        <v>265</v>
      </c>
      <c r="Q271" s="121"/>
      <c r="R271" s="121"/>
      <c r="S271" s="118"/>
      <c r="T271" s="118"/>
      <c r="AF271" s="12"/>
      <c r="AG271" s="12"/>
      <c r="AH271" s="12"/>
    </row>
    <row r="272" spans="2:34" s="1" customFormat="1" ht="12.75">
      <c r="B272" s="124"/>
      <c r="C272" s="124"/>
      <c r="D272" s="124"/>
      <c r="E272" s="124"/>
      <c r="F272" s="124"/>
      <c r="G272" s="124"/>
      <c r="H272" s="124"/>
      <c r="I272" s="124"/>
      <c r="J272" s="124"/>
      <c r="K272" s="124"/>
      <c r="L272" s="124"/>
      <c r="M272" s="124"/>
      <c r="N272" s="73"/>
      <c r="O272" s="120">
        <v>4407</v>
      </c>
      <c r="P272" s="121" t="s">
        <v>266</v>
      </c>
      <c r="Q272" s="121"/>
      <c r="R272" s="121"/>
      <c r="S272" s="118"/>
      <c r="T272" s="118"/>
      <c r="AF272" s="12"/>
      <c r="AG272" s="12"/>
      <c r="AH272" s="12"/>
    </row>
    <row r="273" spans="2:34" s="1" customFormat="1" ht="12.75">
      <c r="B273" s="124"/>
      <c r="C273" s="124"/>
      <c r="D273" s="124"/>
      <c r="E273" s="124"/>
      <c r="F273" s="124"/>
      <c r="G273" s="124"/>
      <c r="H273" s="124"/>
      <c r="I273" s="124"/>
      <c r="J273" s="124"/>
      <c r="K273" s="124"/>
      <c r="L273" s="124"/>
      <c r="M273" s="124"/>
      <c r="N273" s="73"/>
      <c r="O273" s="120">
        <v>4408</v>
      </c>
      <c r="P273" s="121" t="s">
        <v>267</v>
      </c>
      <c r="Q273" s="121"/>
      <c r="R273" s="121"/>
      <c r="S273" s="118"/>
      <c r="T273" s="118"/>
      <c r="AF273" s="12"/>
      <c r="AG273" s="12"/>
      <c r="AH273" s="12"/>
    </row>
    <row r="274" spans="2:34" s="1" customFormat="1" ht="12.75">
      <c r="B274" s="124"/>
      <c r="C274" s="124"/>
      <c r="D274" s="124"/>
      <c r="E274" s="124"/>
      <c r="F274" s="124"/>
      <c r="G274" s="124"/>
      <c r="H274" s="124"/>
      <c r="I274" s="124"/>
      <c r="J274" s="124"/>
      <c r="K274" s="124"/>
      <c r="L274" s="124"/>
      <c r="M274" s="124"/>
      <c r="N274" s="73"/>
      <c r="O274" s="120">
        <v>4409</v>
      </c>
      <c r="P274" s="121" t="s">
        <v>268</v>
      </c>
      <c r="Q274" s="121"/>
      <c r="R274" s="121"/>
      <c r="S274" s="118"/>
      <c r="T274" s="118"/>
      <c r="AF274" s="12"/>
      <c r="AG274" s="12"/>
      <c r="AH274" s="12"/>
    </row>
    <row r="275" spans="2:34" s="1" customFormat="1" ht="12.75">
      <c r="B275" s="124"/>
      <c r="C275" s="124"/>
      <c r="D275" s="124"/>
      <c r="E275" s="124"/>
      <c r="F275" s="124"/>
      <c r="G275" s="124"/>
      <c r="H275" s="124"/>
      <c r="I275" s="124"/>
      <c r="J275" s="124"/>
      <c r="K275" s="124"/>
      <c r="L275" s="124"/>
      <c r="M275" s="124"/>
      <c r="N275" s="73"/>
      <c r="O275" s="120">
        <v>4410</v>
      </c>
      <c r="P275" s="121" t="s">
        <v>269</v>
      </c>
      <c r="Q275" s="121"/>
      <c r="R275" s="121"/>
      <c r="S275" s="118"/>
      <c r="T275" s="118"/>
      <c r="AF275" s="12"/>
      <c r="AG275" s="12"/>
      <c r="AH275" s="12"/>
    </row>
    <row r="276" spans="2:34" s="1" customFormat="1" ht="12.75">
      <c r="B276" s="124"/>
      <c r="C276" s="124"/>
      <c r="D276" s="124"/>
      <c r="E276" s="124"/>
      <c r="F276" s="124"/>
      <c r="G276" s="124"/>
      <c r="H276" s="124"/>
      <c r="I276" s="124"/>
      <c r="J276" s="124"/>
      <c r="K276" s="124"/>
      <c r="L276" s="124"/>
      <c r="M276" s="124"/>
      <c r="N276" s="73"/>
      <c r="O276" s="120">
        <v>4411</v>
      </c>
      <c r="P276" s="121" t="s">
        <v>270</v>
      </c>
      <c r="Q276" s="121"/>
      <c r="R276" s="121"/>
      <c r="S276" s="118"/>
      <c r="T276" s="118"/>
      <c r="AF276" s="12"/>
      <c r="AG276" s="12"/>
      <c r="AH276" s="12"/>
    </row>
    <row r="277" spans="2:34" s="1" customFormat="1" ht="12.75">
      <c r="B277" s="124"/>
      <c r="C277" s="124"/>
      <c r="D277" s="124"/>
      <c r="E277" s="124"/>
      <c r="F277" s="124"/>
      <c r="G277" s="124"/>
      <c r="H277" s="124"/>
      <c r="I277" s="124"/>
      <c r="J277" s="124"/>
      <c r="K277" s="124"/>
      <c r="L277" s="124"/>
      <c r="M277" s="124"/>
      <c r="N277" s="73"/>
      <c r="O277" s="120">
        <v>4412</v>
      </c>
      <c r="P277" s="121" t="s">
        <v>271</v>
      </c>
      <c r="Q277" s="121"/>
      <c r="R277" s="121"/>
      <c r="S277" s="118"/>
      <c r="T277" s="118"/>
      <c r="AF277" s="12"/>
      <c r="AG277" s="12"/>
      <c r="AH277" s="12"/>
    </row>
    <row r="278" spans="2:34" s="1" customFormat="1" ht="12.75">
      <c r="B278" s="124"/>
      <c r="C278" s="124"/>
      <c r="D278" s="124"/>
      <c r="E278" s="124"/>
      <c r="F278" s="124"/>
      <c r="G278" s="124"/>
      <c r="H278" s="124"/>
      <c r="I278" s="124"/>
      <c r="J278" s="124"/>
      <c r="K278" s="124"/>
      <c r="L278" s="124"/>
      <c r="M278" s="124"/>
      <c r="N278" s="73"/>
      <c r="O278" s="120">
        <v>4413</v>
      </c>
      <c r="P278" s="121" t="s">
        <v>272</v>
      </c>
      <c r="Q278" s="121"/>
      <c r="R278" s="121"/>
      <c r="S278" s="118"/>
      <c r="T278" s="118"/>
      <c r="AF278" s="12"/>
      <c r="AG278" s="12"/>
      <c r="AH278" s="12"/>
    </row>
    <row r="279" spans="2:34" s="1" customFormat="1" ht="12.75">
      <c r="B279" s="124"/>
      <c r="C279" s="124"/>
      <c r="D279" s="124"/>
      <c r="E279" s="124"/>
      <c r="F279" s="124"/>
      <c r="G279" s="124"/>
      <c r="H279" s="124"/>
      <c r="I279" s="124"/>
      <c r="J279" s="124"/>
      <c r="K279" s="124"/>
      <c r="L279" s="124"/>
      <c r="M279" s="124"/>
      <c r="N279" s="73"/>
      <c r="O279" s="120">
        <v>4414</v>
      </c>
      <c r="P279" s="121" t="s">
        <v>273</v>
      </c>
      <c r="Q279" s="121"/>
      <c r="R279" s="121"/>
      <c r="S279" s="118"/>
      <c r="T279" s="118"/>
      <c r="AF279" s="12"/>
      <c r="AG279" s="12"/>
      <c r="AH279" s="12"/>
    </row>
    <row r="280" spans="2:34" s="1" customFormat="1" ht="12.75">
      <c r="B280" s="124"/>
      <c r="C280" s="124"/>
      <c r="D280" s="124"/>
      <c r="E280" s="124"/>
      <c r="F280" s="124"/>
      <c r="G280" s="124"/>
      <c r="H280" s="124"/>
      <c r="I280" s="124"/>
      <c r="J280" s="124"/>
      <c r="K280" s="124"/>
      <c r="L280" s="124"/>
      <c r="M280" s="124"/>
      <c r="N280" s="73"/>
      <c r="O280" s="120">
        <v>4415</v>
      </c>
      <c r="P280" s="121" t="s">
        <v>274</v>
      </c>
      <c r="Q280" s="121"/>
      <c r="R280" s="121"/>
      <c r="S280" s="118"/>
      <c r="T280" s="118"/>
      <c r="AF280" s="12"/>
      <c r="AG280" s="12"/>
      <c r="AH280" s="12"/>
    </row>
    <row r="281" spans="2:34" s="1" customFormat="1" ht="12.75">
      <c r="B281" s="124"/>
      <c r="C281" s="124"/>
      <c r="D281" s="124"/>
      <c r="E281" s="124"/>
      <c r="F281" s="124"/>
      <c r="G281" s="124"/>
      <c r="H281" s="124"/>
      <c r="I281" s="124"/>
      <c r="J281" s="124"/>
      <c r="K281" s="124"/>
      <c r="L281" s="124"/>
      <c r="M281" s="124"/>
      <c r="N281" s="73"/>
      <c r="O281" s="120">
        <v>4416</v>
      </c>
      <c r="P281" s="121" t="s">
        <v>275</v>
      </c>
      <c r="Q281" s="121"/>
      <c r="R281" s="121"/>
      <c r="S281" s="118"/>
      <c r="T281" s="118"/>
      <c r="AF281" s="12"/>
      <c r="AG281" s="12"/>
      <c r="AH281" s="12"/>
    </row>
    <row r="282" spans="2:34" s="1" customFormat="1" ht="12.75">
      <c r="B282" s="124"/>
      <c r="C282" s="124"/>
      <c r="D282" s="124"/>
      <c r="E282" s="124"/>
      <c r="F282" s="124"/>
      <c r="G282" s="124"/>
      <c r="H282" s="124"/>
      <c r="I282" s="124"/>
      <c r="J282" s="124"/>
      <c r="K282" s="124"/>
      <c r="L282" s="124"/>
      <c r="M282" s="124"/>
      <c r="N282" s="73"/>
      <c r="O282" s="120">
        <v>4417</v>
      </c>
      <c r="P282" s="121" t="s">
        <v>276</v>
      </c>
      <c r="Q282" s="121"/>
      <c r="R282" s="121"/>
      <c r="S282" s="118"/>
      <c r="T282" s="118"/>
      <c r="AF282" s="12"/>
      <c r="AG282" s="12"/>
      <c r="AH282" s="12"/>
    </row>
    <row r="283" spans="2:34" s="1" customFormat="1" ht="12.75">
      <c r="B283" s="124"/>
      <c r="C283" s="124"/>
      <c r="D283" s="124"/>
      <c r="E283" s="124"/>
      <c r="F283" s="124"/>
      <c r="G283" s="124"/>
      <c r="H283" s="124"/>
      <c r="I283" s="124"/>
      <c r="J283" s="124"/>
      <c r="K283" s="124"/>
      <c r="L283" s="124"/>
      <c r="M283" s="124"/>
      <c r="N283" s="73"/>
      <c r="O283" s="120">
        <v>4418</v>
      </c>
      <c r="P283" s="121" t="s">
        <v>277</v>
      </c>
      <c r="Q283" s="121"/>
      <c r="R283" s="121"/>
      <c r="S283" s="118"/>
      <c r="T283" s="118"/>
      <c r="AF283" s="12"/>
      <c r="AG283" s="12"/>
      <c r="AH283" s="12"/>
    </row>
    <row r="284" spans="2:34" s="1" customFormat="1" ht="12.75">
      <c r="B284" s="124"/>
      <c r="C284" s="124"/>
      <c r="D284" s="124"/>
      <c r="E284" s="124"/>
      <c r="F284" s="124"/>
      <c r="G284" s="124"/>
      <c r="H284" s="124"/>
      <c r="I284" s="124"/>
      <c r="J284" s="124"/>
      <c r="K284" s="124"/>
      <c r="L284" s="124"/>
      <c r="M284" s="124"/>
      <c r="N284" s="73"/>
      <c r="O284" s="120">
        <v>4419</v>
      </c>
      <c r="P284" s="121" t="s">
        <v>278</v>
      </c>
      <c r="Q284" s="121"/>
      <c r="R284" s="121"/>
      <c r="S284" s="118"/>
      <c r="T284" s="118"/>
      <c r="AF284" s="12"/>
      <c r="AG284" s="12"/>
      <c r="AH284" s="12"/>
    </row>
    <row r="285" spans="2:34" s="1" customFormat="1" ht="12.75">
      <c r="B285" s="124"/>
      <c r="C285" s="124"/>
      <c r="D285" s="124"/>
      <c r="E285" s="124"/>
      <c r="F285" s="124"/>
      <c r="G285" s="124"/>
      <c r="H285" s="124"/>
      <c r="I285" s="124"/>
      <c r="J285" s="124"/>
      <c r="K285" s="124"/>
      <c r="L285" s="124"/>
      <c r="M285" s="124"/>
      <c r="N285" s="73"/>
      <c r="O285" s="120">
        <v>4420</v>
      </c>
      <c r="P285" s="121" t="s">
        <v>279</v>
      </c>
      <c r="Q285" s="121"/>
      <c r="R285" s="121"/>
      <c r="S285" s="118"/>
      <c r="T285" s="118"/>
      <c r="AF285" s="12"/>
      <c r="AG285" s="12"/>
      <c r="AH285" s="12"/>
    </row>
    <row r="286" spans="2:34" s="1" customFormat="1" ht="12.75">
      <c r="B286" s="124"/>
      <c r="C286" s="124"/>
      <c r="D286" s="124"/>
      <c r="E286" s="124"/>
      <c r="F286" s="124"/>
      <c r="G286" s="124"/>
      <c r="H286" s="124"/>
      <c r="I286" s="124"/>
      <c r="J286" s="124"/>
      <c r="K286" s="124"/>
      <c r="L286" s="124"/>
      <c r="M286" s="124"/>
      <c r="N286" s="73"/>
      <c r="O286" s="120">
        <v>4421</v>
      </c>
      <c r="P286" s="121" t="s">
        <v>280</v>
      </c>
      <c r="Q286" s="121"/>
      <c r="R286" s="121"/>
      <c r="S286" s="118"/>
      <c r="T286" s="118"/>
      <c r="AF286" s="12"/>
      <c r="AG286" s="12"/>
      <c r="AH286" s="12"/>
    </row>
    <row r="287" spans="2:34" s="1" customFormat="1" ht="12.75">
      <c r="B287" s="124"/>
      <c r="C287" s="124"/>
      <c r="D287" s="124"/>
      <c r="E287" s="124"/>
      <c r="F287" s="124"/>
      <c r="G287" s="124"/>
      <c r="H287" s="124"/>
      <c r="I287" s="124"/>
      <c r="J287" s="124"/>
      <c r="K287" s="124"/>
      <c r="L287" s="124"/>
      <c r="M287" s="124"/>
      <c r="N287" s="73"/>
      <c r="O287" s="120">
        <v>4422</v>
      </c>
      <c r="P287" s="121" t="s">
        <v>281</v>
      </c>
      <c r="Q287" s="121"/>
      <c r="R287" s="121"/>
      <c r="S287" s="118"/>
      <c r="T287" s="118"/>
      <c r="AF287" s="12"/>
      <c r="AG287" s="12"/>
      <c r="AH287" s="12"/>
    </row>
    <row r="288" spans="2:34" s="1" customFormat="1" ht="12.75">
      <c r="B288" s="124"/>
      <c r="C288" s="124"/>
      <c r="D288" s="124"/>
      <c r="E288" s="124"/>
      <c r="F288" s="124"/>
      <c r="G288" s="124"/>
      <c r="H288" s="124"/>
      <c r="I288" s="124"/>
      <c r="J288" s="124"/>
      <c r="K288" s="124"/>
      <c r="L288" s="124"/>
      <c r="M288" s="124"/>
      <c r="N288" s="73"/>
      <c r="O288" s="120">
        <v>4423</v>
      </c>
      <c r="P288" s="121" t="s">
        <v>282</v>
      </c>
      <c r="Q288" s="121"/>
      <c r="R288" s="121"/>
      <c r="S288" s="118"/>
      <c r="T288" s="118"/>
      <c r="AF288" s="12"/>
      <c r="AG288" s="12"/>
      <c r="AH288" s="12"/>
    </row>
    <row r="289" spans="2:34" s="1" customFormat="1" ht="12.75">
      <c r="B289" s="124"/>
      <c r="C289" s="124"/>
      <c r="D289" s="124"/>
      <c r="E289" s="124"/>
      <c r="F289" s="124"/>
      <c r="G289" s="124"/>
      <c r="H289" s="124"/>
      <c r="I289" s="124"/>
      <c r="J289" s="124"/>
      <c r="K289" s="124"/>
      <c r="L289" s="124"/>
      <c r="M289" s="124"/>
      <c r="N289" s="73"/>
      <c r="O289" s="120">
        <v>4424</v>
      </c>
      <c r="P289" s="121" t="s">
        <v>283</v>
      </c>
      <c r="Q289" s="121"/>
      <c r="R289" s="121"/>
      <c r="S289" s="118"/>
      <c r="T289" s="118"/>
      <c r="AF289" s="12"/>
      <c r="AG289" s="12"/>
      <c r="AH289" s="12"/>
    </row>
    <row r="290" spans="2:34" s="1" customFormat="1" ht="12.75">
      <c r="B290" s="124"/>
      <c r="C290" s="124"/>
      <c r="D290" s="124"/>
      <c r="E290" s="124"/>
      <c r="F290" s="124"/>
      <c r="G290" s="124"/>
      <c r="H290" s="124"/>
      <c r="I290" s="124"/>
      <c r="J290" s="124"/>
      <c r="K290" s="124"/>
      <c r="L290" s="124"/>
      <c r="M290" s="124"/>
      <c r="N290" s="73"/>
      <c r="O290" s="120">
        <v>4425</v>
      </c>
      <c r="P290" s="121" t="s">
        <v>284</v>
      </c>
      <c r="Q290" s="121"/>
      <c r="R290" s="121"/>
      <c r="S290" s="118"/>
      <c r="T290" s="118"/>
      <c r="AF290" s="12"/>
      <c r="AG290" s="12"/>
      <c r="AH290" s="12"/>
    </row>
    <row r="291" spans="2:34" s="1" customFormat="1" ht="12.75">
      <c r="B291" s="124"/>
      <c r="C291" s="124"/>
      <c r="D291" s="124"/>
      <c r="E291" s="124"/>
      <c r="F291" s="124"/>
      <c r="G291" s="124"/>
      <c r="H291" s="124"/>
      <c r="I291" s="124"/>
      <c r="J291" s="124"/>
      <c r="K291" s="124"/>
      <c r="L291" s="124"/>
      <c r="M291" s="124"/>
      <c r="N291" s="73"/>
      <c r="O291" s="120">
        <v>4426</v>
      </c>
      <c r="P291" s="121" t="s">
        <v>285</v>
      </c>
      <c r="Q291" s="121"/>
      <c r="R291" s="121"/>
      <c r="S291" s="118"/>
      <c r="T291" s="118"/>
      <c r="AF291" s="12"/>
      <c r="AG291" s="12"/>
      <c r="AH291" s="12"/>
    </row>
    <row r="292" spans="2:34" s="1" customFormat="1" ht="12.75">
      <c r="B292" s="124"/>
      <c r="C292" s="124"/>
      <c r="D292" s="124"/>
      <c r="E292" s="124"/>
      <c r="F292" s="124"/>
      <c r="G292" s="124"/>
      <c r="H292" s="124"/>
      <c r="I292" s="124"/>
      <c r="J292" s="124"/>
      <c r="K292" s="124"/>
      <c r="L292" s="124"/>
      <c r="M292" s="124"/>
      <c r="N292" s="73"/>
      <c r="O292" s="120">
        <v>4427</v>
      </c>
      <c r="P292" s="121" t="s">
        <v>286</v>
      </c>
      <c r="Q292" s="121"/>
      <c r="R292" s="121"/>
      <c r="S292" s="118"/>
      <c r="T292" s="118"/>
      <c r="AF292" s="12"/>
      <c r="AG292" s="12"/>
      <c r="AH292" s="12"/>
    </row>
    <row r="293" spans="2:34" s="1" customFormat="1" ht="12.75">
      <c r="B293" s="124"/>
      <c r="C293" s="124"/>
      <c r="D293" s="124"/>
      <c r="E293" s="124"/>
      <c r="F293" s="124"/>
      <c r="G293" s="124"/>
      <c r="H293" s="124"/>
      <c r="I293" s="124"/>
      <c r="J293" s="124"/>
      <c r="K293" s="124"/>
      <c r="L293" s="124"/>
      <c r="M293" s="124"/>
      <c r="N293" s="73"/>
      <c r="O293" s="120">
        <v>4429</v>
      </c>
      <c r="P293" s="121" t="s">
        <v>287</v>
      </c>
      <c r="Q293" s="121"/>
      <c r="R293" s="121"/>
      <c r="S293" s="118"/>
      <c r="T293" s="118"/>
      <c r="AF293" s="12"/>
      <c r="AG293" s="12"/>
      <c r="AH293" s="12"/>
    </row>
    <row r="294" spans="2:34" s="1" customFormat="1" ht="12.75">
      <c r="B294" s="124"/>
      <c r="C294" s="124"/>
      <c r="D294" s="124"/>
      <c r="E294" s="124"/>
      <c r="F294" s="124"/>
      <c r="G294" s="124"/>
      <c r="H294" s="124"/>
      <c r="I294" s="124"/>
      <c r="J294" s="124"/>
      <c r="K294" s="124"/>
      <c r="L294" s="124"/>
      <c r="M294" s="124"/>
      <c r="N294" s="73"/>
      <c r="O294" s="120">
        <v>4430</v>
      </c>
      <c r="P294" s="121" t="s">
        <v>288</v>
      </c>
      <c r="Q294" s="121"/>
      <c r="R294" s="121"/>
      <c r="S294" s="118"/>
      <c r="T294" s="118"/>
      <c r="AF294" s="12"/>
      <c r="AG294" s="12"/>
      <c r="AH294" s="12"/>
    </row>
    <row r="295" spans="2:34" s="1" customFormat="1" ht="12.75">
      <c r="B295" s="124"/>
      <c r="C295" s="124"/>
      <c r="D295" s="124"/>
      <c r="E295" s="124"/>
      <c r="F295" s="124"/>
      <c r="G295" s="124"/>
      <c r="H295" s="124"/>
      <c r="I295" s="124"/>
      <c r="J295" s="124"/>
      <c r="K295" s="124"/>
      <c r="L295" s="124"/>
      <c r="M295" s="124"/>
      <c r="N295" s="73"/>
      <c r="O295" s="120">
        <v>4431</v>
      </c>
      <c r="P295" s="121" t="s">
        <v>289</v>
      </c>
      <c r="Q295" s="121"/>
      <c r="R295" s="121"/>
      <c r="S295" s="118"/>
      <c r="T295" s="118"/>
      <c r="AF295" s="12"/>
      <c r="AG295" s="12"/>
      <c r="AH295" s="12"/>
    </row>
    <row r="296" spans="2:34" s="1" customFormat="1" ht="12.75">
      <c r="B296" s="124"/>
      <c r="C296" s="124"/>
      <c r="D296" s="124"/>
      <c r="E296" s="124"/>
      <c r="F296" s="124"/>
      <c r="G296" s="124"/>
      <c r="H296" s="124"/>
      <c r="I296" s="124"/>
      <c r="J296" s="124"/>
      <c r="K296" s="124"/>
      <c r="L296" s="124"/>
      <c r="M296" s="124"/>
      <c r="N296" s="73"/>
      <c r="O296" s="120">
        <v>4432</v>
      </c>
      <c r="P296" s="121" t="s">
        <v>290</v>
      </c>
      <c r="Q296" s="121"/>
      <c r="R296" s="121"/>
      <c r="S296" s="118"/>
      <c r="T296" s="118"/>
      <c r="AF296" s="12"/>
      <c r="AG296" s="12"/>
      <c r="AH296" s="12"/>
    </row>
    <row r="297" spans="2:34" s="1" customFormat="1" ht="12.75">
      <c r="B297" s="124"/>
      <c r="C297" s="124"/>
      <c r="D297" s="124"/>
      <c r="E297" s="124"/>
      <c r="F297" s="124"/>
      <c r="G297" s="124"/>
      <c r="H297" s="124"/>
      <c r="I297" s="124"/>
      <c r="J297" s="124"/>
      <c r="K297" s="124"/>
      <c r="L297" s="124"/>
      <c r="M297" s="124"/>
      <c r="N297" s="73"/>
      <c r="O297" s="120">
        <v>4433</v>
      </c>
      <c r="P297" s="121" t="s">
        <v>291</v>
      </c>
      <c r="Q297" s="121"/>
      <c r="R297" s="121"/>
      <c r="S297" s="118"/>
      <c r="T297" s="118"/>
      <c r="AF297" s="12"/>
      <c r="AG297" s="12"/>
      <c r="AH297" s="12"/>
    </row>
    <row r="298" spans="2:34" s="1" customFormat="1" ht="12.75">
      <c r="B298" s="124"/>
      <c r="C298" s="124"/>
      <c r="D298" s="124"/>
      <c r="E298" s="124"/>
      <c r="F298" s="124"/>
      <c r="G298" s="124"/>
      <c r="H298" s="124"/>
      <c r="I298" s="124"/>
      <c r="J298" s="124"/>
      <c r="K298" s="124"/>
      <c r="L298" s="124"/>
      <c r="M298" s="124"/>
      <c r="N298" s="73"/>
      <c r="O298" s="120">
        <v>4434</v>
      </c>
      <c r="P298" s="121" t="s">
        <v>292</v>
      </c>
      <c r="Q298" s="121"/>
      <c r="R298" s="121"/>
      <c r="S298" s="118"/>
      <c r="T298" s="118"/>
      <c r="AF298" s="12"/>
      <c r="AG298" s="12"/>
      <c r="AH298" s="12"/>
    </row>
    <row r="299" spans="2:34" s="1" customFormat="1" ht="12.75">
      <c r="B299" s="124"/>
      <c r="C299" s="124"/>
      <c r="D299" s="124"/>
      <c r="E299" s="124"/>
      <c r="F299" s="124"/>
      <c r="G299" s="124"/>
      <c r="H299" s="124"/>
      <c r="I299" s="124"/>
      <c r="J299" s="124"/>
      <c r="K299" s="124"/>
      <c r="L299" s="124"/>
      <c r="M299" s="124"/>
      <c r="N299" s="73"/>
      <c r="O299" s="120">
        <v>4435</v>
      </c>
      <c r="P299" s="121" t="s">
        <v>293</v>
      </c>
      <c r="Q299" s="121"/>
      <c r="R299" s="121"/>
      <c r="S299" s="118"/>
      <c r="T299" s="118"/>
      <c r="AF299" s="12"/>
      <c r="AG299" s="12"/>
      <c r="AH299" s="12"/>
    </row>
    <row r="300" spans="2:34" s="1" customFormat="1" ht="12.75">
      <c r="B300" s="124"/>
      <c r="C300" s="124"/>
      <c r="D300" s="124"/>
      <c r="E300" s="124"/>
      <c r="F300" s="124"/>
      <c r="G300" s="124"/>
      <c r="H300" s="124"/>
      <c r="I300" s="124"/>
      <c r="J300" s="124"/>
      <c r="K300" s="124"/>
      <c r="L300" s="124"/>
      <c r="M300" s="124"/>
      <c r="N300" s="73"/>
      <c r="O300" s="120">
        <v>4436</v>
      </c>
      <c r="P300" s="121" t="s">
        <v>294</v>
      </c>
      <c r="Q300" s="121"/>
      <c r="R300" s="121"/>
      <c r="S300" s="118"/>
      <c r="T300" s="118"/>
      <c r="AF300" s="12"/>
      <c r="AG300" s="12"/>
      <c r="AH300" s="12"/>
    </row>
    <row r="301" spans="2:34" s="1" customFormat="1" ht="12.75">
      <c r="B301" s="124"/>
      <c r="C301" s="124"/>
      <c r="D301" s="124"/>
      <c r="E301" s="124"/>
      <c r="F301" s="124"/>
      <c r="G301" s="124"/>
      <c r="H301" s="124"/>
      <c r="I301" s="124"/>
      <c r="J301" s="124"/>
      <c r="K301" s="124"/>
      <c r="L301" s="124"/>
      <c r="M301" s="124"/>
      <c r="N301" s="73"/>
      <c r="O301" s="120">
        <v>4437</v>
      </c>
      <c r="P301" s="121" t="s">
        <v>295</v>
      </c>
      <c r="Q301" s="121"/>
      <c r="R301" s="121"/>
      <c r="S301" s="118"/>
      <c r="T301" s="118"/>
      <c r="AF301" s="12"/>
      <c r="AG301" s="12"/>
      <c r="AH301" s="12"/>
    </row>
    <row r="302" spans="2:34" s="1" customFormat="1" ht="12.75">
      <c r="B302" s="124"/>
      <c r="C302" s="124"/>
      <c r="D302" s="124"/>
      <c r="E302" s="124"/>
      <c r="F302" s="124"/>
      <c r="G302" s="124"/>
      <c r="H302" s="124"/>
      <c r="I302" s="124"/>
      <c r="J302" s="124"/>
      <c r="K302" s="124"/>
      <c r="L302" s="124"/>
      <c r="M302" s="124"/>
      <c r="N302" s="73"/>
      <c r="O302" s="120">
        <v>4438</v>
      </c>
      <c r="P302" s="121" t="s">
        <v>296</v>
      </c>
      <c r="Q302" s="121"/>
      <c r="R302" s="121"/>
      <c r="S302" s="118"/>
      <c r="T302" s="118"/>
      <c r="AF302" s="12"/>
      <c r="AG302" s="12"/>
      <c r="AH302" s="12"/>
    </row>
    <row r="303" spans="2:34" s="1" customFormat="1" ht="12.75">
      <c r="B303" s="124"/>
      <c r="C303" s="124"/>
      <c r="D303" s="124"/>
      <c r="E303" s="124"/>
      <c r="F303" s="124"/>
      <c r="G303" s="124"/>
      <c r="H303" s="124"/>
      <c r="I303" s="124"/>
      <c r="J303" s="124"/>
      <c r="K303" s="124"/>
      <c r="L303" s="124"/>
      <c r="M303" s="124"/>
      <c r="N303" s="73"/>
      <c r="O303" s="120">
        <v>4439</v>
      </c>
      <c r="P303" s="121" t="s">
        <v>297</v>
      </c>
      <c r="Q303" s="121"/>
      <c r="R303" s="121"/>
      <c r="S303" s="118"/>
      <c r="T303" s="118"/>
      <c r="AF303" s="12"/>
      <c r="AG303" s="12"/>
      <c r="AH303" s="12"/>
    </row>
    <row r="304" spans="2:34" s="1" customFormat="1" ht="12.75">
      <c r="B304" s="124"/>
      <c r="C304" s="124"/>
      <c r="D304" s="124"/>
      <c r="E304" s="124"/>
      <c r="F304" s="124"/>
      <c r="G304" s="124"/>
      <c r="H304" s="124"/>
      <c r="I304" s="124"/>
      <c r="J304" s="124"/>
      <c r="K304" s="124"/>
      <c r="L304" s="124"/>
      <c r="M304" s="124"/>
      <c r="N304" s="73"/>
      <c r="O304" s="120">
        <v>4440</v>
      </c>
      <c r="P304" s="121" t="s">
        <v>298</v>
      </c>
      <c r="Q304" s="121"/>
      <c r="R304" s="121"/>
      <c r="S304" s="118"/>
      <c r="T304" s="118"/>
      <c r="AF304" s="12"/>
      <c r="AG304" s="12"/>
      <c r="AH304" s="12"/>
    </row>
    <row r="305" spans="2:34" s="1" customFormat="1" ht="12.75">
      <c r="B305" s="124"/>
      <c r="C305" s="124"/>
      <c r="D305" s="124"/>
      <c r="E305" s="124"/>
      <c r="F305" s="124"/>
      <c r="G305" s="124"/>
      <c r="H305" s="124"/>
      <c r="I305" s="124"/>
      <c r="J305" s="124"/>
      <c r="K305" s="124"/>
      <c r="L305" s="124"/>
      <c r="M305" s="124"/>
      <c r="N305" s="73"/>
      <c r="O305" s="120">
        <v>4501</v>
      </c>
      <c r="P305" s="121" t="s">
        <v>299</v>
      </c>
      <c r="Q305" s="121"/>
      <c r="R305" s="121"/>
      <c r="S305" s="118"/>
      <c r="T305" s="118"/>
      <c r="AF305" s="12"/>
      <c r="AG305" s="12"/>
      <c r="AH305" s="12"/>
    </row>
    <row r="306" spans="2:34" s="1" customFormat="1" ht="12.75">
      <c r="B306" s="124"/>
      <c r="C306" s="124"/>
      <c r="D306" s="124"/>
      <c r="E306" s="124"/>
      <c r="F306" s="124"/>
      <c r="G306" s="124"/>
      <c r="H306" s="124"/>
      <c r="I306" s="124"/>
      <c r="J306" s="124"/>
      <c r="K306" s="124"/>
      <c r="L306" s="124"/>
      <c r="M306" s="124"/>
      <c r="N306" s="73"/>
      <c r="O306" s="120">
        <v>4502</v>
      </c>
      <c r="P306" s="121" t="s">
        <v>300</v>
      </c>
      <c r="Q306" s="121"/>
      <c r="R306" s="121"/>
      <c r="S306" s="118"/>
      <c r="T306" s="118"/>
      <c r="AF306" s="12"/>
      <c r="AG306" s="12"/>
      <c r="AH306" s="12"/>
    </row>
    <row r="307" spans="2:34" s="1" customFormat="1" ht="12.75">
      <c r="B307" s="124"/>
      <c r="C307" s="124"/>
      <c r="D307" s="124"/>
      <c r="E307" s="124"/>
      <c r="F307" s="124"/>
      <c r="G307" s="124"/>
      <c r="H307" s="124"/>
      <c r="I307" s="124"/>
      <c r="J307" s="124"/>
      <c r="K307" s="124"/>
      <c r="L307" s="124"/>
      <c r="M307" s="124"/>
      <c r="N307" s="73"/>
      <c r="O307" s="120">
        <v>4503</v>
      </c>
      <c r="P307" s="121" t="s">
        <v>301</v>
      </c>
      <c r="Q307" s="121"/>
      <c r="R307" s="121"/>
      <c r="S307" s="118"/>
      <c r="T307" s="118"/>
      <c r="AF307" s="12"/>
      <c r="AG307" s="12"/>
      <c r="AH307" s="12"/>
    </row>
    <row r="308" spans="2:34" s="1" customFormat="1" ht="12.75">
      <c r="B308" s="124"/>
      <c r="C308" s="124"/>
      <c r="D308" s="124"/>
      <c r="E308" s="124"/>
      <c r="F308" s="124"/>
      <c r="G308" s="124"/>
      <c r="H308" s="124"/>
      <c r="I308" s="124"/>
      <c r="J308" s="124"/>
      <c r="K308" s="124"/>
      <c r="L308" s="124"/>
      <c r="M308" s="124"/>
      <c r="N308" s="73"/>
      <c r="O308" s="120">
        <v>4504</v>
      </c>
      <c r="P308" s="121" t="s">
        <v>302</v>
      </c>
      <c r="Q308" s="121"/>
      <c r="R308" s="121"/>
      <c r="S308" s="118"/>
      <c r="T308" s="118"/>
      <c r="AF308" s="12"/>
      <c r="AG308" s="12"/>
      <c r="AH308" s="12"/>
    </row>
    <row r="309" spans="2:34" s="1" customFormat="1" ht="12.75">
      <c r="B309" s="124"/>
      <c r="C309" s="124"/>
      <c r="D309" s="124"/>
      <c r="E309" s="124"/>
      <c r="F309" s="124"/>
      <c r="G309" s="124"/>
      <c r="H309" s="124"/>
      <c r="I309" s="124"/>
      <c r="J309" s="124"/>
      <c r="K309" s="124"/>
      <c r="L309" s="124"/>
      <c r="M309" s="124"/>
      <c r="N309" s="73"/>
      <c r="O309" s="120">
        <v>4505</v>
      </c>
      <c r="P309" s="121" t="s">
        <v>303</v>
      </c>
      <c r="Q309" s="121"/>
      <c r="R309" s="121"/>
      <c r="S309" s="118"/>
      <c r="T309" s="118"/>
      <c r="AF309" s="12"/>
      <c r="AG309" s="12"/>
      <c r="AH309" s="12"/>
    </row>
    <row r="310" spans="2:34" s="1" customFormat="1" ht="12.75">
      <c r="B310" s="124"/>
      <c r="C310" s="124"/>
      <c r="D310" s="124"/>
      <c r="E310" s="124"/>
      <c r="F310" s="124"/>
      <c r="G310" s="124"/>
      <c r="H310" s="124"/>
      <c r="I310" s="124"/>
      <c r="J310" s="124"/>
      <c r="K310" s="124"/>
      <c r="L310" s="124"/>
      <c r="M310" s="124"/>
      <c r="N310" s="73"/>
      <c r="O310" s="120">
        <v>4506</v>
      </c>
      <c r="P310" s="121" t="s">
        <v>304</v>
      </c>
      <c r="Q310" s="121"/>
      <c r="R310" s="121"/>
      <c r="S310" s="118"/>
      <c r="T310" s="118"/>
      <c r="AF310" s="12"/>
      <c r="AG310" s="12"/>
      <c r="AH310" s="12"/>
    </row>
    <row r="311" spans="2:34" s="1" customFormat="1" ht="12.75">
      <c r="B311" s="124"/>
      <c r="C311" s="124"/>
      <c r="D311" s="124"/>
      <c r="E311" s="124"/>
      <c r="F311" s="124"/>
      <c r="G311" s="124"/>
      <c r="H311" s="124"/>
      <c r="I311" s="124"/>
      <c r="J311" s="124"/>
      <c r="K311" s="124"/>
      <c r="L311" s="124"/>
      <c r="M311" s="124"/>
      <c r="N311" s="73"/>
      <c r="O311" s="120">
        <v>4507</v>
      </c>
      <c r="P311" s="121" t="s">
        <v>305</v>
      </c>
      <c r="Q311" s="121"/>
      <c r="R311" s="121"/>
      <c r="S311" s="118"/>
      <c r="T311" s="118"/>
      <c r="AF311" s="12"/>
      <c r="AG311" s="12"/>
      <c r="AH311" s="12"/>
    </row>
    <row r="312" spans="2:34" s="1" customFormat="1" ht="12.75">
      <c r="B312" s="124"/>
      <c r="C312" s="124"/>
      <c r="D312" s="124"/>
      <c r="E312" s="124"/>
      <c r="F312" s="124"/>
      <c r="G312" s="124"/>
      <c r="H312" s="124"/>
      <c r="I312" s="124"/>
      <c r="J312" s="124"/>
      <c r="K312" s="124"/>
      <c r="L312" s="124"/>
      <c r="M312" s="124"/>
      <c r="N312" s="73"/>
      <c r="O312" s="120">
        <v>4508</v>
      </c>
      <c r="P312" s="121" t="s">
        <v>306</v>
      </c>
      <c r="Q312" s="121"/>
      <c r="R312" s="121"/>
      <c r="S312" s="118"/>
      <c r="T312" s="118"/>
      <c r="AF312" s="12"/>
      <c r="AG312" s="12"/>
      <c r="AH312" s="12"/>
    </row>
    <row r="313" spans="2:34" s="1" customFormat="1" ht="12.75">
      <c r="B313" s="124"/>
      <c r="C313" s="124"/>
      <c r="D313" s="124"/>
      <c r="E313" s="124"/>
      <c r="F313" s="124"/>
      <c r="G313" s="124"/>
      <c r="H313" s="124"/>
      <c r="I313" s="124"/>
      <c r="J313" s="124"/>
      <c r="K313" s="124"/>
      <c r="L313" s="124"/>
      <c r="M313" s="124"/>
      <c r="N313" s="73"/>
      <c r="O313" s="120">
        <v>4509</v>
      </c>
      <c r="P313" s="121" t="s">
        <v>307</v>
      </c>
      <c r="Q313" s="121"/>
      <c r="R313" s="121"/>
      <c r="S313" s="118"/>
      <c r="T313" s="118"/>
      <c r="AF313" s="12"/>
      <c r="AG313" s="12"/>
      <c r="AH313" s="12"/>
    </row>
    <row r="314" spans="2:34" s="1" customFormat="1" ht="12.75">
      <c r="B314" s="124"/>
      <c r="C314" s="124"/>
      <c r="D314" s="124"/>
      <c r="E314" s="124"/>
      <c r="F314" s="124"/>
      <c r="G314" s="124"/>
      <c r="H314" s="124"/>
      <c r="I314" s="124"/>
      <c r="J314" s="124"/>
      <c r="K314" s="124"/>
      <c r="L314" s="124"/>
      <c r="M314" s="124"/>
      <c r="N314" s="73"/>
      <c r="O314" s="120">
        <v>4510</v>
      </c>
      <c r="P314" s="121" t="s">
        <v>308</v>
      </c>
      <c r="Q314" s="121"/>
      <c r="R314" s="121"/>
      <c r="S314" s="118"/>
      <c r="T314" s="118"/>
      <c r="AF314" s="12"/>
      <c r="AG314" s="12"/>
      <c r="AH314" s="12"/>
    </row>
    <row r="315" spans="2:34" s="1" customFormat="1" ht="12.75">
      <c r="B315" s="124"/>
      <c r="C315" s="124"/>
      <c r="D315" s="124"/>
      <c r="E315" s="124"/>
      <c r="F315" s="124"/>
      <c r="G315" s="124"/>
      <c r="H315" s="124"/>
      <c r="I315" s="124"/>
      <c r="J315" s="124"/>
      <c r="K315" s="124"/>
      <c r="L315" s="124"/>
      <c r="M315" s="124"/>
      <c r="N315" s="73"/>
      <c r="O315" s="120">
        <v>4511</v>
      </c>
      <c r="P315" s="121" t="s">
        <v>309</v>
      </c>
      <c r="Q315" s="121"/>
      <c r="R315" s="121"/>
      <c r="S315" s="118"/>
      <c r="T315" s="118"/>
      <c r="AF315" s="12"/>
      <c r="AG315" s="12"/>
      <c r="AH315" s="12"/>
    </row>
    <row r="316" spans="2:34" s="1" customFormat="1" ht="12.75">
      <c r="B316" s="124"/>
      <c r="C316" s="124"/>
      <c r="D316" s="124"/>
      <c r="E316" s="124"/>
      <c r="F316" s="124"/>
      <c r="G316" s="124"/>
      <c r="H316" s="124"/>
      <c r="I316" s="124"/>
      <c r="J316" s="124"/>
      <c r="K316" s="124"/>
      <c r="L316" s="124"/>
      <c r="M316" s="124"/>
      <c r="N316" s="73"/>
      <c r="O316" s="120">
        <v>4512</v>
      </c>
      <c r="P316" s="121" t="s">
        <v>310</v>
      </c>
      <c r="Q316" s="121"/>
      <c r="R316" s="121"/>
      <c r="S316" s="118"/>
      <c r="T316" s="118"/>
      <c r="AF316" s="12"/>
      <c r="AG316" s="12"/>
      <c r="AH316" s="12"/>
    </row>
    <row r="317" spans="2:34" s="1" customFormat="1" ht="12.75">
      <c r="B317" s="124"/>
      <c r="C317" s="124"/>
      <c r="D317" s="124"/>
      <c r="E317" s="124"/>
      <c r="F317" s="124"/>
      <c r="G317" s="124"/>
      <c r="H317" s="124"/>
      <c r="I317" s="124"/>
      <c r="J317" s="124"/>
      <c r="K317" s="124"/>
      <c r="L317" s="124"/>
      <c r="M317" s="124"/>
      <c r="N317" s="73"/>
      <c r="O317" s="120">
        <v>4513</v>
      </c>
      <c r="P317" s="121" t="s">
        <v>311</v>
      </c>
      <c r="Q317" s="121"/>
      <c r="R317" s="121"/>
      <c r="S317" s="118"/>
      <c r="T317" s="118"/>
      <c r="AF317" s="12"/>
      <c r="AG317" s="12"/>
      <c r="AH317" s="12"/>
    </row>
    <row r="318" spans="2:34" s="1" customFormat="1" ht="12.75">
      <c r="B318" s="124"/>
      <c r="C318" s="124"/>
      <c r="D318" s="124"/>
      <c r="E318" s="124"/>
      <c r="F318" s="124"/>
      <c r="G318" s="124"/>
      <c r="H318" s="124"/>
      <c r="I318" s="124"/>
      <c r="J318" s="124"/>
      <c r="K318" s="124"/>
      <c r="L318" s="124"/>
      <c r="M318" s="124"/>
      <c r="N318" s="73"/>
      <c r="O318" s="120">
        <v>4601</v>
      </c>
      <c r="P318" s="121" t="s">
        <v>312</v>
      </c>
      <c r="Q318" s="121"/>
      <c r="R318" s="121"/>
      <c r="S318" s="118"/>
      <c r="T318" s="118"/>
      <c r="AF318" s="12"/>
      <c r="AG318" s="12"/>
      <c r="AH318" s="12"/>
    </row>
    <row r="319" spans="2:34" s="1" customFormat="1" ht="12.75">
      <c r="B319" s="124"/>
      <c r="C319" s="124"/>
      <c r="D319" s="124"/>
      <c r="E319" s="124"/>
      <c r="F319" s="124"/>
      <c r="G319" s="124"/>
      <c r="H319" s="124"/>
      <c r="I319" s="124"/>
      <c r="J319" s="124"/>
      <c r="K319" s="124"/>
      <c r="L319" s="124"/>
      <c r="M319" s="124"/>
      <c r="N319" s="73"/>
      <c r="O319" s="120">
        <v>4602</v>
      </c>
      <c r="P319" s="121" t="s">
        <v>313</v>
      </c>
      <c r="Q319" s="121"/>
      <c r="R319" s="121"/>
      <c r="S319" s="118"/>
      <c r="T319" s="118"/>
      <c r="AF319" s="12"/>
      <c r="AG319" s="12"/>
      <c r="AH319" s="12"/>
    </row>
    <row r="320" spans="2:34" s="1" customFormat="1" ht="12.75">
      <c r="B320" s="124"/>
      <c r="C320" s="124"/>
      <c r="D320" s="124"/>
      <c r="E320" s="124"/>
      <c r="F320" s="124"/>
      <c r="G320" s="124"/>
      <c r="H320" s="124"/>
      <c r="I320" s="124"/>
      <c r="J320" s="124"/>
      <c r="K320" s="124"/>
      <c r="L320" s="124"/>
      <c r="M320" s="124"/>
      <c r="N320" s="73"/>
      <c r="O320" s="120">
        <v>4603</v>
      </c>
      <c r="P320" s="121" t="s">
        <v>314</v>
      </c>
      <c r="Q320" s="121"/>
      <c r="R320" s="121"/>
      <c r="S320" s="118"/>
      <c r="T320" s="118"/>
      <c r="AF320" s="12"/>
      <c r="AG320" s="12"/>
      <c r="AH320" s="12"/>
    </row>
    <row r="321" spans="2:34" s="1" customFormat="1" ht="12.75">
      <c r="B321" s="124"/>
      <c r="C321" s="124"/>
      <c r="D321" s="124"/>
      <c r="E321" s="124"/>
      <c r="F321" s="124"/>
      <c r="G321" s="124"/>
      <c r="H321" s="124"/>
      <c r="I321" s="124"/>
      <c r="J321" s="124"/>
      <c r="K321" s="124"/>
      <c r="L321" s="124"/>
      <c r="M321" s="124"/>
      <c r="N321" s="73"/>
      <c r="O321" s="120">
        <v>4604</v>
      </c>
      <c r="P321" s="121" t="s">
        <v>315</v>
      </c>
      <c r="Q321" s="121"/>
      <c r="R321" s="121"/>
      <c r="S321" s="118"/>
      <c r="T321" s="118"/>
      <c r="AF321" s="12"/>
      <c r="AG321" s="12"/>
      <c r="AH321" s="12"/>
    </row>
    <row r="322" spans="2:34" s="1" customFormat="1" ht="12.75">
      <c r="B322" s="124"/>
      <c r="C322" s="124"/>
      <c r="D322" s="124"/>
      <c r="E322" s="124"/>
      <c r="F322" s="124"/>
      <c r="G322" s="124"/>
      <c r="H322" s="124"/>
      <c r="I322" s="124"/>
      <c r="J322" s="124"/>
      <c r="K322" s="124"/>
      <c r="L322" s="124"/>
      <c r="M322" s="124"/>
      <c r="N322" s="73"/>
      <c r="O322" s="120">
        <v>4605</v>
      </c>
      <c r="P322" s="121" t="s">
        <v>316</v>
      </c>
      <c r="Q322" s="121"/>
      <c r="R322" s="121"/>
      <c r="S322" s="118"/>
      <c r="T322" s="118"/>
      <c r="AF322" s="12"/>
      <c r="AG322" s="12"/>
      <c r="AH322" s="12"/>
    </row>
    <row r="323" spans="2:34" s="1" customFormat="1" ht="12.75">
      <c r="B323" s="124"/>
      <c r="C323" s="124"/>
      <c r="D323" s="124"/>
      <c r="E323" s="124"/>
      <c r="F323" s="124"/>
      <c r="G323" s="124"/>
      <c r="H323" s="124"/>
      <c r="I323" s="124"/>
      <c r="J323" s="124"/>
      <c r="K323" s="124"/>
      <c r="L323" s="124"/>
      <c r="M323" s="124"/>
      <c r="N323" s="73"/>
      <c r="O323" s="120">
        <v>4606</v>
      </c>
      <c r="P323" s="121" t="s">
        <v>317</v>
      </c>
      <c r="Q323" s="121"/>
      <c r="R323" s="121"/>
      <c r="S323" s="118"/>
      <c r="T323" s="118"/>
      <c r="AF323" s="12"/>
      <c r="AG323" s="12"/>
      <c r="AH323" s="12"/>
    </row>
    <row r="324" spans="2:34" s="1" customFormat="1" ht="12.75">
      <c r="B324" s="124"/>
      <c r="C324" s="124"/>
      <c r="D324" s="124"/>
      <c r="E324" s="124"/>
      <c r="F324" s="124"/>
      <c r="G324" s="124"/>
      <c r="H324" s="124"/>
      <c r="I324" s="124"/>
      <c r="J324" s="124"/>
      <c r="K324" s="124"/>
      <c r="L324" s="124"/>
      <c r="M324" s="124"/>
      <c r="N324" s="73"/>
      <c r="O324" s="120">
        <v>4607</v>
      </c>
      <c r="P324" s="121" t="s">
        <v>318</v>
      </c>
      <c r="Q324" s="121"/>
      <c r="R324" s="121"/>
      <c r="S324" s="118"/>
      <c r="T324" s="118"/>
      <c r="AF324" s="12"/>
      <c r="AG324" s="12"/>
      <c r="AH324" s="12"/>
    </row>
    <row r="325" spans="2:34" s="1" customFormat="1" ht="12.75">
      <c r="B325" s="124"/>
      <c r="C325" s="124"/>
      <c r="D325" s="124"/>
      <c r="E325" s="124"/>
      <c r="F325" s="124"/>
      <c r="G325" s="124"/>
      <c r="H325" s="124"/>
      <c r="I325" s="124"/>
      <c r="J325" s="124"/>
      <c r="K325" s="124"/>
      <c r="L325" s="124"/>
      <c r="M325" s="124"/>
      <c r="N325" s="73"/>
      <c r="O325" s="120">
        <v>4609</v>
      </c>
      <c r="P325" s="121" t="s">
        <v>319</v>
      </c>
      <c r="Q325" s="121"/>
      <c r="R325" s="121"/>
      <c r="S325" s="118"/>
      <c r="T325" s="118"/>
      <c r="AF325" s="12"/>
      <c r="AG325" s="12"/>
      <c r="AH325" s="12"/>
    </row>
    <row r="326" spans="2:34" s="1" customFormat="1" ht="12.75">
      <c r="B326" s="124"/>
      <c r="C326" s="124"/>
      <c r="D326" s="124"/>
      <c r="E326" s="124"/>
      <c r="F326" s="124"/>
      <c r="G326" s="124"/>
      <c r="H326" s="124"/>
      <c r="I326" s="124"/>
      <c r="J326" s="124"/>
      <c r="K326" s="124"/>
      <c r="L326" s="124"/>
      <c r="M326" s="124"/>
      <c r="N326" s="73"/>
      <c r="O326" s="120">
        <v>4610</v>
      </c>
      <c r="P326" s="121" t="s">
        <v>320</v>
      </c>
      <c r="Q326" s="121"/>
      <c r="R326" s="121"/>
      <c r="S326" s="118"/>
      <c r="T326" s="118"/>
      <c r="AF326" s="12"/>
      <c r="AG326" s="12"/>
      <c r="AH326" s="12"/>
    </row>
    <row r="327" spans="2:34" s="1" customFormat="1" ht="12.75">
      <c r="B327" s="124"/>
      <c r="C327" s="124"/>
      <c r="D327" s="124"/>
      <c r="E327" s="124"/>
      <c r="F327" s="124"/>
      <c r="G327" s="124"/>
      <c r="H327" s="124"/>
      <c r="I327" s="124"/>
      <c r="J327" s="124"/>
      <c r="K327" s="124"/>
      <c r="L327" s="124"/>
      <c r="M327" s="124"/>
      <c r="N327" s="73"/>
      <c r="O327" s="120">
        <v>4611</v>
      </c>
      <c r="P327" s="121" t="s">
        <v>321</v>
      </c>
      <c r="Q327" s="121"/>
      <c r="R327" s="121"/>
      <c r="S327" s="118"/>
      <c r="T327" s="118"/>
      <c r="AF327" s="12"/>
      <c r="AG327" s="12"/>
      <c r="AH327" s="12"/>
    </row>
    <row r="328" spans="2:34" s="1" customFormat="1" ht="12.75">
      <c r="B328" s="124"/>
      <c r="C328" s="124"/>
      <c r="D328" s="124"/>
      <c r="E328" s="124"/>
      <c r="F328" s="124"/>
      <c r="G328" s="124"/>
      <c r="H328" s="124"/>
      <c r="I328" s="124"/>
      <c r="J328" s="124"/>
      <c r="K328" s="124"/>
      <c r="L328" s="124"/>
      <c r="M328" s="124"/>
      <c r="N328" s="73"/>
      <c r="O328" s="120">
        <v>4612</v>
      </c>
      <c r="P328" s="121" t="s">
        <v>322</v>
      </c>
      <c r="Q328" s="121"/>
      <c r="R328" s="121"/>
      <c r="S328" s="118"/>
      <c r="T328" s="118"/>
      <c r="AF328" s="12"/>
      <c r="AG328" s="12"/>
      <c r="AH328" s="12"/>
    </row>
    <row r="329" spans="2:34" s="1" customFormat="1" ht="12.75">
      <c r="B329" s="124"/>
      <c r="C329" s="124"/>
      <c r="D329" s="124"/>
      <c r="E329" s="124"/>
      <c r="F329" s="124"/>
      <c r="G329" s="124"/>
      <c r="H329" s="124"/>
      <c r="I329" s="124"/>
      <c r="J329" s="124"/>
      <c r="K329" s="124"/>
      <c r="L329" s="124"/>
      <c r="M329" s="124"/>
      <c r="N329" s="73"/>
      <c r="O329" s="120">
        <v>4613</v>
      </c>
      <c r="P329" s="121" t="s">
        <v>323</v>
      </c>
      <c r="Q329" s="121"/>
      <c r="R329" s="121"/>
      <c r="S329" s="118"/>
      <c r="T329" s="118"/>
      <c r="AF329" s="12"/>
      <c r="AG329" s="12"/>
      <c r="AH329" s="12"/>
    </row>
    <row r="330" spans="2:34" s="1" customFormat="1" ht="12.75">
      <c r="B330" s="124"/>
      <c r="C330" s="124"/>
      <c r="D330" s="124"/>
      <c r="E330" s="124"/>
      <c r="F330" s="124"/>
      <c r="G330" s="124"/>
      <c r="H330" s="124"/>
      <c r="I330" s="124"/>
      <c r="J330" s="124"/>
      <c r="K330" s="124"/>
      <c r="L330" s="124"/>
      <c r="M330" s="124"/>
      <c r="N330" s="73"/>
      <c r="O330" s="120">
        <v>4614</v>
      </c>
      <c r="P330" s="121" t="s">
        <v>324</v>
      </c>
      <c r="Q330" s="121"/>
      <c r="R330" s="121"/>
      <c r="S330" s="118"/>
      <c r="T330" s="118"/>
      <c r="AF330" s="12"/>
      <c r="AG330" s="12"/>
      <c r="AH330" s="12"/>
    </row>
    <row r="331" spans="2:34" s="1" customFormat="1" ht="12.75">
      <c r="B331" s="124"/>
      <c r="C331" s="124"/>
      <c r="D331" s="124"/>
      <c r="E331" s="124"/>
      <c r="F331" s="124"/>
      <c r="G331" s="124"/>
      <c r="H331" s="124"/>
      <c r="I331" s="124"/>
      <c r="J331" s="124"/>
      <c r="K331" s="124"/>
      <c r="L331" s="124"/>
      <c r="M331" s="124"/>
      <c r="N331" s="73"/>
      <c r="O331" s="120">
        <v>4616</v>
      </c>
      <c r="P331" s="121" t="s">
        <v>325</v>
      </c>
      <c r="Q331" s="121"/>
      <c r="R331" s="121"/>
      <c r="S331" s="118"/>
      <c r="T331" s="118"/>
      <c r="AF331" s="12"/>
      <c r="AG331" s="12"/>
      <c r="AH331" s="12"/>
    </row>
    <row r="332" spans="2:34" s="1" customFormat="1" ht="12.75">
      <c r="B332" s="124"/>
      <c r="C332" s="124"/>
      <c r="D332" s="124"/>
      <c r="E332" s="124"/>
      <c r="F332" s="124"/>
      <c r="G332" s="124"/>
      <c r="H332" s="124"/>
      <c r="I332" s="124"/>
      <c r="J332" s="124"/>
      <c r="K332" s="124"/>
      <c r="L332" s="124"/>
      <c r="M332" s="124"/>
      <c r="N332" s="73"/>
      <c r="O332" s="120">
        <v>4617</v>
      </c>
      <c r="P332" s="121" t="s">
        <v>326</v>
      </c>
      <c r="Q332" s="121"/>
      <c r="R332" s="121"/>
      <c r="S332" s="118"/>
      <c r="T332" s="118"/>
      <c r="AF332" s="12"/>
      <c r="AG332" s="12"/>
      <c r="AH332" s="12"/>
    </row>
    <row r="333" spans="2:34" s="1" customFormat="1" ht="12.75">
      <c r="B333" s="124"/>
      <c r="C333" s="124"/>
      <c r="D333" s="124"/>
      <c r="E333" s="124"/>
      <c r="F333" s="124"/>
      <c r="G333" s="124"/>
      <c r="H333" s="124"/>
      <c r="I333" s="124"/>
      <c r="J333" s="124"/>
      <c r="K333" s="124"/>
      <c r="L333" s="124"/>
      <c r="M333" s="124"/>
      <c r="N333" s="73"/>
      <c r="O333" s="120">
        <v>4618</v>
      </c>
      <c r="P333" s="121" t="s">
        <v>327</v>
      </c>
      <c r="Q333" s="121"/>
      <c r="R333" s="121"/>
      <c r="S333" s="118"/>
      <c r="T333" s="118"/>
      <c r="AF333" s="12"/>
      <c r="AG333" s="12"/>
      <c r="AH333" s="12"/>
    </row>
    <row r="334" spans="2:34" s="1" customFormat="1" ht="12.75">
      <c r="B334" s="124"/>
      <c r="C334" s="124"/>
      <c r="D334" s="124"/>
      <c r="E334" s="124"/>
      <c r="F334" s="124"/>
      <c r="G334" s="124"/>
      <c r="H334" s="124"/>
      <c r="I334" s="124"/>
      <c r="J334" s="124"/>
      <c r="K334" s="124"/>
      <c r="L334" s="124"/>
      <c r="M334" s="124"/>
      <c r="N334" s="73"/>
      <c r="O334" s="120">
        <v>4701</v>
      </c>
      <c r="P334" s="121" t="s">
        <v>328</v>
      </c>
      <c r="Q334" s="121"/>
      <c r="R334" s="121"/>
      <c r="S334" s="118"/>
      <c r="T334" s="118"/>
      <c r="AF334" s="12"/>
      <c r="AG334" s="12"/>
      <c r="AH334" s="12"/>
    </row>
    <row r="335" spans="2:34" s="1" customFormat="1" ht="12.75">
      <c r="B335" s="124"/>
      <c r="C335" s="124"/>
      <c r="D335" s="124"/>
      <c r="E335" s="124"/>
      <c r="F335" s="124"/>
      <c r="G335" s="124"/>
      <c r="H335" s="124"/>
      <c r="I335" s="124"/>
      <c r="J335" s="124"/>
      <c r="K335" s="124"/>
      <c r="L335" s="124"/>
      <c r="M335" s="124"/>
      <c r="N335" s="73"/>
      <c r="O335" s="120">
        <v>4702</v>
      </c>
      <c r="P335" s="121" t="s">
        <v>329</v>
      </c>
      <c r="Q335" s="121"/>
      <c r="R335" s="121"/>
      <c r="S335" s="118"/>
      <c r="T335" s="118"/>
      <c r="AF335" s="12"/>
      <c r="AG335" s="12"/>
      <c r="AH335" s="12"/>
    </row>
    <row r="336" spans="2:34" s="1" customFormat="1" ht="12.75">
      <c r="B336" s="124"/>
      <c r="C336" s="124"/>
      <c r="D336" s="124"/>
      <c r="E336" s="124"/>
      <c r="F336" s="124"/>
      <c r="G336" s="124"/>
      <c r="H336" s="124"/>
      <c r="I336" s="124"/>
      <c r="J336" s="124"/>
      <c r="K336" s="124"/>
      <c r="L336" s="124"/>
      <c r="M336" s="124"/>
      <c r="N336" s="73"/>
      <c r="O336" s="120">
        <v>4703</v>
      </c>
      <c r="P336" s="121" t="s">
        <v>330</v>
      </c>
      <c r="Q336" s="121"/>
      <c r="R336" s="121"/>
      <c r="S336" s="118"/>
      <c r="T336" s="118"/>
      <c r="AF336" s="12"/>
      <c r="AG336" s="12"/>
      <c r="AH336" s="12"/>
    </row>
    <row r="337" spans="2:34" s="1" customFormat="1" ht="12.75">
      <c r="B337" s="124"/>
      <c r="C337" s="124"/>
      <c r="D337" s="124"/>
      <c r="E337" s="124"/>
      <c r="F337" s="124"/>
      <c r="G337" s="124"/>
      <c r="H337" s="124"/>
      <c r="I337" s="124"/>
      <c r="J337" s="124"/>
      <c r="K337" s="124"/>
      <c r="L337" s="124"/>
      <c r="M337" s="124"/>
      <c r="N337" s="73"/>
      <c r="O337" s="120">
        <v>4704</v>
      </c>
      <c r="P337" s="121" t="s">
        <v>331</v>
      </c>
      <c r="Q337" s="121"/>
      <c r="R337" s="121"/>
      <c r="S337" s="118"/>
      <c r="T337" s="118"/>
      <c r="AF337" s="12"/>
      <c r="AG337" s="12"/>
      <c r="AH337" s="12"/>
    </row>
    <row r="338" spans="2:34" s="1" customFormat="1" ht="12.75">
      <c r="B338" s="124"/>
      <c r="C338" s="124"/>
      <c r="D338" s="124"/>
      <c r="E338" s="124"/>
      <c r="F338" s="124"/>
      <c r="G338" s="124"/>
      <c r="H338" s="124"/>
      <c r="I338" s="124"/>
      <c r="J338" s="124"/>
      <c r="K338" s="124"/>
      <c r="L338" s="124"/>
      <c r="M338" s="124"/>
      <c r="N338" s="73"/>
      <c r="O338" s="120">
        <v>4705</v>
      </c>
      <c r="P338" s="121" t="s">
        <v>332</v>
      </c>
      <c r="Q338" s="121"/>
      <c r="R338" s="121"/>
      <c r="S338" s="118"/>
      <c r="T338" s="118"/>
      <c r="AF338" s="12"/>
      <c r="AG338" s="12"/>
      <c r="AH338" s="12"/>
    </row>
    <row r="339" spans="2:34" s="1" customFormat="1" ht="12.75">
      <c r="B339" s="124"/>
      <c r="C339" s="124"/>
      <c r="D339" s="124"/>
      <c r="E339" s="124"/>
      <c r="F339" s="124"/>
      <c r="G339" s="124"/>
      <c r="H339" s="124"/>
      <c r="I339" s="124"/>
      <c r="J339" s="124"/>
      <c r="K339" s="124"/>
      <c r="L339" s="124"/>
      <c r="M339" s="124"/>
      <c r="N339" s="73"/>
      <c r="O339" s="120">
        <v>4706</v>
      </c>
      <c r="P339" s="121" t="s">
        <v>333</v>
      </c>
      <c r="Q339" s="121"/>
      <c r="R339" s="121"/>
      <c r="S339" s="118"/>
      <c r="T339" s="118"/>
      <c r="AF339" s="12"/>
      <c r="AG339" s="12"/>
      <c r="AH339" s="12"/>
    </row>
    <row r="340" spans="2:34" s="1" customFormat="1" ht="12.75">
      <c r="B340" s="124"/>
      <c r="C340" s="124"/>
      <c r="D340" s="124"/>
      <c r="E340" s="124"/>
      <c r="F340" s="124"/>
      <c r="G340" s="124"/>
      <c r="H340" s="124"/>
      <c r="I340" s="124"/>
      <c r="J340" s="124"/>
      <c r="K340" s="124"/>
      <c r="L340" s="124"/>
      <c r="M340" s="124"/>
      <c r="N340" s="73"/>
      <c r="O340" s="120">
        <v>4707</v>
      </c>
      <c r="P340" s="121" t="s">
        <v>334</v>
      </c>
      <c r="Q340" s="121"/>
      <c r="R340" s="121"/>
      <c r="S340" s="118"/>
      <c r="T340" s="118"/>
      <c r="AF340" s="12"/>
      <c r="AG340" s="12"/>
      <c r="AH340" s="12"/>
    </row>
    <row r="341" spans="2:34" s="1" customFormat="1" ht="12.75">
      <c r="B341" s="124"/>
      <c r="C341" s="124"/>
      <c r="D341" s="124"/>
      <c r="E341" s="124"/>
      <c r="F341" s="124"/>
      <c r="G341" s="124"/>
      <c r="H341" s="124"/>
      <c r="I341" s="124"/>
      <c r="J341" s="124"/>
      <c r="K341" s="124"/>
      <c r="L341" s="124"/>
      <c r="M341" s="124"/>
      <c r="N341" s="73"/>
      <c r="O341" s="120">
        <v>4708</v>
      </c>
      <c r="P341" s="121" t="s">
        <v>335</v>
      </c>
      <c r="Q341" s="121"/>
      <c r="R341" s="121"/>
      <c r="S341" s="118"/>
      <c r="T341" s="118"/>
      <c r="AF341" s="12"/>
      <c r="AG341" s="12"/>
      <c r="AH341" s="12"/>
    </row>
    <row r="342" spans="2:34" s="1" customFormat="1" ht="12.75">
      <c r="B342" s="124"/>
      <c r="C342" s="124"/>
      <c r="D342" s="124"/>
      <c r="E342" s="124"/>
      <c r="F342" s="124"/>
      <c r="G342" s="124"/>
      <c r="H342" s="124"/>
      <c r="I342" s="124"/>
      <c r="J342" s="124"/>
      <c r="K342" s="124"/>
      <c r="L342" s="124"/>
      <c r="M342" s="124"/>
      <c r="N342" s="73"/>
      <c r="O342" s="120">
        <v>4815</v>
      </c>
      <c r="P342" s="121" t="s">
        <v>336</v>
      </c>
      <c r="Q342" s="121"/>
      <c r="R342" s="121"/>
      <c r="S342" s="118"/>
      <c r="T342" s="118"/>
      <c r="AF342" s="12"/>
      <c r="AG342" s="12"/>
      <c r="AH342" s="12"/>
    </row>
    <row r="343" spans="2:34" s="1" customFormat="1" ht="12.75">
      <c r="B343" s="124"/>
      <c r="C343" s="124"/>
      <c r="D343" s="124"/>
      <c r="E343" s="124"/>
      <c r="F343" s="124"/>
      <c r="G343" s="124"/>
      <c r="H343" s="124"/>
      <c r="I343" s="124"/>
      <c r="J343" s="124"/>
      <c r="K343" s="124"/>
      <c r="L343" s="124"/>
      <c r="M343" s="124"/>
      <c r="N343" s="73"/>
      <c r="O343" s="120">
        <v>4820</v>
      </c>
      <c r="P343" s="121" t="s">
        <v>337</v>
      </c>
      <c r="Q343" s="121"/>
      <c r="R343" s="121"/>
      <c r="S343" s="118"/>
      <c r="T343" s="118"/>
      <c r="AF343" s="12"/>
      <c r="AG343" s="12"/>
      <c r="AH343" s="12"/>
    </row>
    <row r="344" spans="2:34" s="1" customFormat="1" ht="12.75">
      <c r="B344" s="124"/>
      <c r="C344" s="124"/>
      <c r="D344" s="124"/>
      <c r="E344" s="124"/>
      <c r="F344" s="124"/>
      <c r="G344" s="124"/>
      <c r="H344" s="124"/>
      <c r="I344" s="124"/>
      <c r="J344" s="124"/>
      <c r="K344" s="124"/>
      <c r="L344" s="124"/>
      <c r="M344" s="124"/>
      <c r="N344" s="73"/>
      <c r="O344" s="120">
        <v>4825</v>
      </c>
      <c r="P344" s="121" t="s">
        <v>338</v>
      </c>
      <c r="Q344" s="121"/>
      <c r="R344" s="121"/>
      <c r="S344" s="118"/>
      <c r="T344" s="118"/>
      <c r="AF344" s="12"/>
      <c r="AG344" s="12"/>
      <c r="AH344" s="12"/>
    </row>
    <row r="345" spans="2:34" s="1" customFormat="1" ht="12.75">
      <c r="B345" s="124"/>
      <c r="C345" s="124"/>
      <c r="D345" s="124"/>
      <c r="E345" s="124"/>
      <c r="F345" s="124"/>
      <c r="G345" s="124"/>
      <c r="H345" s="124"/>
      <c r="I345" s="124"/>
      <c r="J345" s="124"/>
      <c r="K345" s="124"/>
      <c r="L345" s="124"/>
      <c r="M345" s="124"/>
      <c r="N345" s="73"/>
      <c r="O345" s="120">
        <v>4830</v>
      </c>
      <c r="P345" s="121" t="s">
        <v>259</v>
      </c>
      <c r="Q345" s="121"/>
      <c r="R345" s="121"/>
      <c r="S345" s="118"/>
      <c r="T345" s="118"/>
      <c r="AF345" s="12"/>
      <c r="AG345" s="12"/>
      <c r="AH345" s="12"/>
    </row>
    <row r="346" spans="2:34" s="1" customFormat="1" ht="12.75">
      <c r="B346" s="124"/>
      <c r="C346" s="124"/>
      <c r="D346" s="124"/>
      <c r="E346" s="124"/>
      <c r="F346" s="124"/>
      <c r="G346" s="124"/>
      <c r="H346" s="124"/>
      <c r="I346" s="124"/>
      <c r="J346" s="124"/>
      <c r="K346" s="124"/>
      <c r="L346" s="124"/>
      <c r="M346" s="124"/>
      <c r="N346" s="73"/>
      <c r="O346" s="120">
        <v>4835</v>
      </c>
      <c r="P346" s="121" t="s">
        <v>337</v>
      </c>
      <c r="Q346" s="121"/>
      <c r="R346" s="121"/>
      <c r="S346" s="118"/>
      <c r="T346" s="118"/>
      <c r="AF346" s="12"/>
      <c r="AG346" s="12"/>
      <c r="AH346" s="12"/>
    </row>
    <row r="347" spans="2:34" s="1" customFormat="1" ht="12.75">
      <c r="B347" s="124"/>
      <c r="C347" s="124"/>
      <c r="D347" s="124"/>
      <c r="E347" s="124"/>
      <c r="F347" s="124"/>
      <c r="G347" s="124"/>
      <c r="H347" s="124"/>
      <c r="I347" s="124"/>
      <c r="J347" s="124"/>
      <c r="K347" s="124"/>
      <c r="L347" s="124"/>
      <c r="M347" s="124"/>
      <c r="N347" s="73"/>
      <c r="O347" s="120">
        <v>101</v>
      </c>
      <c r="P347" s="121" t="s">
        <v>339</v>
      </c>
      <c r="Q347" s="121"/>
      <c r="R347" s="121"/>
      <c r="S347" s="118"/>
      <c r="T347" s="118"/>
      <c r="AF347" s="12"/>
      <c r="AG347" s="12"/>
      <c r="AH347" s="12"/>
    </row>
    <row r="348" spans="2:34" s="1" customFormat="1" ht="12.75">
      <c r="B348" s="124"/>
      <c r="C348" s="124"/>
      <c r="D348" s="124"/>
      <c r="E348" s="124"/>
      <c r="F348" s="124"/>
      <c r="G348" s="124"/>
      <c r="H348" s="124"/>
      <c r="I348" s="124"/>
      <c r="J348" s="124"/>
      <c r="K348" s="124"/>
      <c r="L348" s="124"/>
      <c r="M348" s="124"/>
      <c r="N348" s="73"/>
      <c r="O348" s="120">
        <v>102</v>
      </c>
      <c r="P348" s="121" t="s">
        <v>340</v>
      </c>
      <c r="Q348" s="121"/>
      <c r="R348" s="121"/>
      <c r="S348" s="118"/>
      <c r="T348" s="118"/>
      <c r="AF348" s="12"/>
      <c r="AG348" s="12"/>
      <c r="AH348" s="12"/>
    </row>
    <row r="349" spans="2:34" s="1" customFormat="1" ht="12.75">
      <c r="B349" s="124"/>
      <c r="C349" s="124"/>
      <c r="D349" s="124"/>
      <c r="E349" s="124"/>
      <c r="F349" s="124"/>
      <c r="G349" s="124"/>
      <c r="H349" s="124"/>
      <c r="I349" s="124"/>
      <c r="J349" s="124"/>
      <c r="K349" s="124"/>
      <c r="L349" s="124"/>
      <c r="M349" s="124"/>
      <c r="N349" s="73"/>
      <c r="O349" s="120">
        <v>103</v>
      </c>
      <c r="P349" s="121" t="s">
        <v>341</v>
      </c>
      <c r="Q349" s="121"/>
      <c r="R349" s="121"/>
      <c r="S349" s="118"/>
      <c r="T349" s="118"/>
      <c r="AF349" s="12"/>
      <c r="AG349" s="12"/>
      <c r="AH349" s="12"/>
    </row>
    <row r="350" spans="2:34" s="1" customFormat="1" ht="12.75">
      <c r="B350" s="124"/>
      <c r="C350" s="124"/>
      <c r="D350" s="124"/>
      <c r="E350" s="124"/>
      <c r="F350" s="124"/>
      <c r="G350" s="124"/>
      <c r="H350" s="124"/>
      <c r="I350" s="124"/>
      <c r="J350" s="124"/>
      <c r="K350" s="124"/>
      <c r="L350" s="124"/>
      <c r="M350" s="124"/>
      <c r="N350" s="73"/>
      <c r="O350" s="120">
        <v>105</v>
      </c>
      <c r="P350" s="121" t="s">
        <v>342</v>
      </c>
      <c r="Q350" s="121"/>
      <c r="R350" s="121"/>
      <c r="S350" s="118"/>
      <c r="T350" s="118"/>
      <c r="AF350" s="12"/>
      <c r="AG350" s="12"/>
      <c r="AH350" s="12"/>
    </row>
    <row r="351" spans="2:34" s="1" customFormat="1" ht="12.75">
      <c r="B351" s="124"/>
      <c r="C351" s="124"/>
      <c r="D351" s="124"/>
      <c r="E351" s="124"/>
      <c r="F351" s="124"/>
      <c r="G351" s="124"/>
      <c r="H351" s="124"/>
      <c r="I351" s="124"/>
      <c r="J351" s="124"/>
      <c r="K351" s="124"/>
      <c r="L351" s="124"/>
      <c r="M351" s="124"/>
      <c r="N351" s="73"/>
      <c r="O351" s="120">
        <v>106</v>
      </c>
      <c r="P351" s="121" t="s">
        <v>343</v>
      </c>
      <c r="Q351" s="121"/>
      <c r="R351" s="121"/>
      <c r="S351" s="118"/>
      <c r="T351" s="118"/>
      <c r="AF351" s="12"/>
      <c r="AG351" s="12"/>
      <c r="AH351" s="12"/>
    </row>
    <row r="352" spans="2:34" s="1" customFormat="1" ht="12.75">
      <c r="B352" s="124"/>
      <c r="C352" s="124"/>
      <c r="D352" s="124"/>
      <c r="E352" s="124"/>
      <c r="F352" s="124"/>
      <c r="G352" s="124"/>
      <c r="H352" s="124"/>
      <c r="I352" s="124"/>
      <c r="J352" s="124"/>
      <c r="K352" s="124"/>
      <c r="L352" s="124"/>
      <c r="M352" s="124"/>
      <c r="N352" s="73"/>
      <c r="O352" s="120">
        <v>107</v>
      </c>
      <c r="P352" s="121" t="s">
        <v>344</v>
      </c>
      <c r="Q352" s="121"/>
      <c r="R352" s="121"/>
      <c r="S352" s="118"/>
      <c r="T352" s="118"/>
      <c r="AF352" s="12"/>
      <c r="AG352" s="12"/>
      <c r="AH352" s="12"/>
    </row>
    <row r="353" spans="2:34" s="1" customFormat="1" ht="12.75">
      <c r="B353" s="124"/>
      <c r="C353" s="124"/>
      <c r="D353" s="124"/>
      <c r="E353" s="124"/>
      <c r="F353" s="124"/>
      <c r="G353" s="124"/>
      <c r="H353" s="124"/>
      <c r="I353" s="124"/>
      <c r="J353" s="124"/>
      <c r="K353" s="124"/>
      <c r="L353" s="124"/>
      <c r="M353" s="124"/>
      <c r="N353" s="73"/>
      <c r="O353" s="120">
        <v>108</v>
      </c>
      <c r="P353" s="121" t="s">
        <v>345</v>
      </c>
      <c r="Q353" s="121"/>
      <c r="R353" s="121"/>
      <c r="S353" s="118"/>
      <c r="T353" s="118"/>
      <c r="AF353" s="12"/>
      <c r="AG353" s="12"/>
      <c r="AH353" s="12"/>
    </row>
    <row r="354" spans="2:34" s="1" customFormat="1" ht="12.75">
      <c r="B354" s="124"/>
      <c r="C354" s="124"/>
      <c r="D354" s="124"/>
      <c r="E354" s="124"/>
      <c r="F354" s="124"/>
      <c r="G354" s="124"/>
      <c r="H354" s="124"/>
      <c r="I354" s="124"/>
      <c r="J354" s="124"/>
      <c r="K354" s="124"/>
      <c r="L354" s="124"/>
      <c r="M354" s="124"/>
      <c r="N354" s="73"/>
      <c r="O354" s="120">
        <v>109</v>
      </c>
      <c r="P354" s="121" t="s">
        <v>346</v>
      </c>
      <c r="Q354" s="121"/>
      <c r="R354" s="121"/>
      <c r="S354" s="118"/>
      <c r="T354" s="118"/>
      <c r="AF354" s="12"/>
      <c r="AG354" s="12"/>
      <c r="AH354" s="12"/>
    </row>
    <row r="355" spans="2:34" s="1" customFormat="1" ht="12.75">
      <c r="B355" s="124"/>
      <c r="C355" s="124"/>
      <c r="D355" s="124"/>
      <c r="E355" s="124"/>
      <c r="F355" s="124"/>
      <c r="G355" s="124"/>
      <c r="H355" s="124"/>
      <c r="I355" s="124"/>
      <c r="J355" s="124"/>
      <c r="K355" s="124"/>
      <c r="L355" s="124"/>
      <c r="M355" s="124"/>
      <c r="N355" s="73"/>
      <c r="O355" s="120">
        <v>110</v>
      </c>
      <c r="P355" s="121" t="s">
        <v>347</v>
      </c>
      <c r="Q355" s="121"/>
      <c r="R355" s="121"/>
      <c r="S355" s="118"/>
      <c r="T355" s="118"/>
      <c r="AF355" s="12"/>
      <c r="AG355" s="12"/>
      <c r="AH355" s="12"/>
    </row>
    <row r="356" spans="2:34" s="1" customFormat="1" ht="12.75">
      <c r="B356" s="124"/>
      <c r="C356" s="124"/>
      <c r="D356" s="124"/>
      <c r="E356" s="124"/>
      <c r="F356" s="124"/>
      <c r="G356" s="124"/>
      <c r="H356" s="124"/>
      <c r="I356" s="124"/>
      <c r="J356" s="124"/>
      <c r="K356" s="124"/>
      <c r="L356" s="124"/>
      <c r="M356" s="124"/>
      <c r="N356" s="73"/>
      <c r="O356" s="120">
        <v>111</v>
      </c>
      <c r="P356" s="121" t="s">
        <v>348</v>
      </c>
      <c r="Q356" s="121"/>
      <c r="R356" s="121"/>
      <c r="S356" s="118"/>
      <c r="T356" s="118"/>
      <c r="AF356" s="12"/>
      <c r="AG356" s="12"/>
      <c r="AH356" s="12"/>
    </row>
    <row r="357" spans="2:34" s="1" customFormat="1" ht="12.75">
      <c r="B357" s="124"/>
      <c r="C357" s="124"/>
      <c r="D357" s="124"/>
      <c r="E357" s="124"/>
      <c r="F357" s="124"/>
      <c r="G357" s="124"/>
      <c r="H357" s="124"/>
      <c r="I357" s="124"/>
      <c r="J357" s="124"/>
      <c r="K357" s="124"/>
      <c r="L357" s="124"/>
      <c r="M357" s="124"/>
      <c r="N357" s="73"/>
      <c r="O357" s="120">
        <v>112</v>
      </c>
      <c r="P357" s="121" t="s">
        <v>349</v>
      </c>
      <c r="Q357" s="121"/>
      <c r="R357" s="121"/>
      <c r="S357" s="118"/>
      <c r="T357" s="118"/>
      <c r="AF357" s="12"/>
      <c r="AG357" s="12"/>
      <c r="AH357" s="12"/>
    </row>
    <row r="358" spans="2:34" s="1" customFormat="1" ht="12.75">
      <c r="B358" s="124"/>
      <c r="C358" s="124"/>
      <c r="D358" s="124"/>
      <c r="E358" s="124"/>
      <c r="F358" s="124"/>
      <c r="G358" s="124"/>
      <c r="H358" s="124"/>
      <c r="I358" s="124"/>
      <c r="J358" s="124"/>
      <c r="K358" s="124"/>
      <c r="L358" s="124"/>
      <c r="M358" s="124"/>
      <c r="N358" s="73"/>
      <c r="O358" s="120">
        <v>113</v>
      </c>
      <c r="P358" s="121" t="s">
        <v>350</v>
      </c>
      <c r="Q358" s="121"/>
      <c r="R358" s="121"/>
      <c r="S358" s="118"/>
      <c r="T358" s="118"/>
      <c r="AF358" s="12"/>
      <c r="AG358" s="12"/>
      <c r="AH358" s="12"/>
    </row>
    <row r="359" spans="2:34" s="1" customFormat="1" ht="12.75">
      <c r="B359" s="124"/>
      <c r="C359" s="124"/>
      <c r="D359" s="124"/>
      <c r="E359" s="124"/>
      <c r="F359" s="124"/>
      <c r="G359" s="124"/>
      <c r="H359" s="124"/>
      <c r="I359" s="124"/>
      <c r="J359" s="124"/>
      <c r="K359" s="124"/>
      <c r="L359" s="124"/>
      <c r="M359" s="124"/>
      <c r="N359" s="73"/>
      <c r="O359" s="120">
        <v>114</v>
      </c>
      <c r="P359" s="121" t="s">
        <v>351</v>
      </c>
      <c r="Q359" s="121"/>
      <c r="R359" s="121"/>
      <c r="S359" s="118"/>
      <c r="T359" s="118"/>
      <c r="AF359" s="12"/>
      <c r="AG359" s="12"/>
      <c r="AH359" s="12"/>
    </row>
    <row r="360" spans="2:34" s="1" customFormat="1" ht="12.75">
      <c r="B360" s="124"/>
      <c r="C360" s="124"/>
      <c r="D360" s="124"/>
      <c r="E360" s="124"/>
      <c r="F360" s="124"/>
      <c r="G360" s="124"/>
      <c r="H360" s="124"/>
      <c r="I360" s="124"/>
      <c r="J360" s="124"/>
      <c r="K360" s="124"/>
      <c r="L360" s="124"/>
      <c r="M360" s="124"/>
      <c r="N360" s="73"/>
      <c r="O360" s="120">
        <v>115</v>
      </c>
      <c r="P360" s="121" t="s">
        <v>352</v>
      </c>
      <c r="Q360" s="121"/>
      <c r="R360" s="121"/>
      <c r="S360" s="118"/>
      <c r="T360" s="118"/>
      <c r="AF360" s="12"/>
      <c r="AG360" s="12"/>
      <c r="AH360" s="12"/>
    </row>
    <row r="361" spans="2:34" s="1" customFormat="1" ht="12.75">
      <c r="B361" s="124"/>
      <c r="C361" s="124"/>
      <c r="D361" s="124"/>
      <c r="E361" s="124"/>
      <c r="F361" s="124"/>
      <c r="G361" s="124"/>
      <c r="H361" s="124"/>
      <c r="I361" s="124"/>
      <c r="J361" s="124"/>
      <c r="K361" s="124"/>
      <c r="L361" s="124"/>
      <c r="M361" s="124"/>
      <c r="N361" s="73"/>
      <c r="O361" s="120">
        <v>116</v>
      </c>
      <c r="P361" s="121" t="s">
        <v>353</v>
      </c>
      <c r="Q361" s="121"/>
      <c r="R361" s="121"/>
      <c r="S361" s="118"/>
      <c r="T361" s="118"/>
      <c r="AF361" s="12"/>
      <c r="AG361" s="12"/>
      <c r="AH361" s="12"/>
    </row>
    <row r="362" spans="2:34" s="1" customFormat="1" ht="12.75">
      <c r="B362" s="124"/>
      <c r="C362" s="124"/>
      <c r="D362" s="124"/>
      <c r="E362" s="124"/>
      <c r="F362" s="124"/>
      <c r="G362" s="124"/>
      <c r="H362" s="124"/>
      <c r="I362" s="124"/>
      <c r="J362" s="124"/>
      <c r="K362" s="124"/>
      <c r="L362" s="124"/>
      <c r="M362" s="124"/>
      <c r="N362" s="73"/>
      <c r="O362" s="120">
        <v>117</v>
      </c>
      <c r="P362" s="121" t="s">
        <v>354</v>
      </c>
      <c r="Q362" s="121"/>
      <c r="R362" s="121"/>
      <c r="S362" s="118"/>
      <c r="T362" s="118"/>
      <c r="AF362" s="12"/>
      <c r="AG362" s="12"/>
      <c r="AH362" s="12"/>
    </row>
    <row r="363" spans="2:34" s="1" customFormat="1" ht="12.75">
      <c r="B363" s="124"/>
      <c r="C363" s="124"/>
      <c r="D363" s="124"/>
      <c r="E363" s="124"/>
      <c r="F363" s="124"/>
      <c r="G363" s="124"/>
      <c r="H363" s="124"/>
      <c r="I363" s="124"/>
      <c r="J363" s="124"/>
      <c r="K363" s="124"/>
      <c r="L363" s="124"/>
      <c r="M363" s="124"/>
      <c r="N363" s="73"/>
      <c r="O363" s="120">
        <v>118</v>
      </c>
      <c r="P363" s="121" t="s">
        <v>355</v>
      </c>
      <c r="Q363" s="121"/>
      <c r="R363" s="121"/>
      <c r="S363" s="118"/>
      <c r="T363" s="118"/>
      <c r="AF363" s="12"/>
      <c r="AG363" s="12"/>
      <c r="AH363" s="12"/>
    </row>
    <row r="364" spans="2:34" s="1" customFormat="1" ht="12.75">
      <c r="B364" s="124"/>
      <c r="C364" s="124"/>
      <c r="D364" s="124"/>
      <c r="E364" s="124"/>
      <c r="F364" s="124"/>
      <c r="G364" s="124"/>
      <c r="H364" s="124"/>
      <c r="I364" s="124"/>
      <c r="J364" s="124"/>
      <c r="K364" s="124"/>
      <c r="L364" s="124"/>
      <c r="M364" s="124"/>
      <c r="N364" s="73"/>
      <c r="O364" s="120">
        <v>119</v>
      </c>
      <c r="P364" s="121" t="s">
        <v>356</v>
      </c>
      <c r="Q364" s="121"/>
      <c r="R364" s="121"/>
      <c r="S364" s="118"/>
      <c r="T364" s="118"/>
      <c r="AF364" s="12"/>
      <c r="AG364" s="12"/>
      <c r="AH364" s="12"/>
    </row>
    <row r="365" spans="2:34" s="1" customFormat="1" ht="12.75">
      <c r="B365" s="124"/>
      <c r="C365" s="124"/>
      <c r="D365" s="124"/>
      <c r="E365" s="124"/>
      <c r="F365" s="124"/>
      <c r="G365" s="124"/>
      <c r="H365" s="124"/>
      <c r="I365" s="124"/>
      <c r="J365" s="124"/>
      <c r="K365" s="124"/>
      <c r="L365" s="124"/>
      <c r="M365" s="124"/>
      <c r="N365" s="73"/>
      <c r="O365" s="120">
        <v>120</v>
      </c>
      <c r="P365" s="121" t="s">
        <v>357</v>
      </c>
      <c r="Q365" s="121"/>
      <c r="R365" s="121"/>
      <c r="S365" s="118"/>
      <c r="T365" s="118"/>
      <c r="AF365" s="12"/>
      <c r="AG365" s="12"/>
      <c r="AH365" s="12"/>
    </row>
    <row r="366" spans="2:34" s="1" customFormat="1" ht="12.75">
      <c r="B366" s="124"/>
      <c r="C366" s="124"/>
      <c r="D366" s="124"/>
      <c r="E366" s="124"/>
      <c r="F366" s="124"/>
      <c r="G366" s="124"/>
      <c r="H366" s="124"/>
      <c r="I366" s="124"/>
      <c r="J366" s="124"/>
      <c r="K366" s="124"/>
      <c r="L366" s="124"/>
      <c r="M366" s="124"/>
      <c r="N366" s="73"/>
      <c r="O366" s="120">
        <v>121</v>
      </c>
      <c r="P366" s="121" t="s">
        <v>358</v>
      </c>
      <c r="Q366" s="121"/>
      <c r="R366" s="121"/>
      <c r="S366" s="118"/>
      <c r="T366" s="118"/>
      <c r="AF366" s="12"/>
      <c r="AG366" s="12"/>
      <c r="AH366" s="12"/>
    </row>
    <row r="367" spans="2:34" s="1" customFormat="1" ht="12.75">
      <c r="B367" s="124"/>
      <c r="C367" s="124"/>
      <c r="D367" s="124"/>
      <c r="E367" s="124"/>
      <c r="F367" s="124"/>
      <c r="G367" s="124"/>
      <c r="H367" s="124"/>
      <c r="I367" s="124"/>
      <c r="J367" s="124"/>
      <c r="K367" s="124"/>
      <c r="L367" s="124"/>
      <c r="M367" s="124"/>
      <c r="N367" s="73"/>
      <c r="O367" s="120">
        <v>122</v>
      </c>
      <c r="P367" s="121" t="s">
        <v>359</v>
      </c>
      <c r="Q367" s="121"/>
      <c r="R367" s="121"/>
      <c r="S367" s="118"/>
      <c r="T367" s="118"/>
      <c r="AF367" s="12"/>
      <c r="AG367" s="12"/>
      <c r="AH367" s="12"/>
    </row>
    <row r="368" spans="2:34" s="1" customFormat="1" ht="12.75">
      <c r="B368" s="124"/>
      <c r="C368" s="124"/>
      <c r="D368" s="124"/>
      <c r="E368" s="124"/>
      <c r="F368" s="124"/>
      <c r="G368" s="124"/>
      <c r="H368" s="124"/>
      <c r="I368" s="124"/>
      <c r="J368" s="124"/>
      <c r="K368" s="124"/>
      <c r="L368" s="124"/>
      <c r="M368" s="124"/>
      <c r="N368" s="73"/>
      <c r="O368" s="120">
        <v>123</v>
      </c>
      <c r="P368" s="121" t="s">
        <v>360</v>
      </c>
      <c r="Q368" s="121"/>
      <c r="R368" s="121"/>
      <c r="S368" s="118"/>
      <c r="T368" s="118"/>
      <c r="AF368" s="12"/>
      <c r="AG368" s="12"/>
      <c r="AH368" s="12"/>
    </row>
    <row r="369" spans="2:34" s="1" customFormat="1" ht="12.75">
      <c r="B369" s="124"/>
      <c r="C369" s="124"/>
      <c r="D369" s="124"/>
      <c r="E369" s="124"/>
      <c r="F369" s="124"/>
      <c r="G369" s="124"/>
      <c r="H369" s="124"/>
      <c r="I369" s="124"/>
      <c r="J369" s="124"/>
      <c r="K369" s="124"/>
      <c r="L369" s="124"/>
      <c r="M369" s="124"/>
      <c r="N369" s="73"/>
      <c r="O369" s="120">
        <v>124</v>
      </c>
      <c r="P369" s="121" t="s">
        <v>361</v>
      </c>
      <c r="Q369" s="121"/>
      <c r="R369" s="121"/>
      <c r="S369" s="118"/>
      <c r="T369" s="118"/>
      <c r="AF369" s="12"/>
      <c r="AG369" s="12"/>
      <c r="AH369" s="12"/>
    </row>
    <row r="370" spans="2:34" s="1" customFormat="1" ht="12.75">
      <c r="B370" s="124"/>
      <c r="C370" s="124"/>
      <c r="D370" s="124"/>
      <c r="E370" s="124"/>
      <c r="F370" s="124"/>
      <c r="G370" s="124"/>
      <c r="H370" s="124"/>
      <c r="I370" s="124"/>
      <c r="J370" s="124"/>
      <c r="K370" s="124"/>
      <c r="L370" s="124"/>
      <c r="M370" s="124"/>
      <c r="N370" s="73"/>
      <c r="O370" s="120">
        <v>125</v>
      </c>
      <c r="P370" s="121" t="s">
        <v>362</v>
      </c>
      <c r="Q370" s="121"/>
      <c r="R370" s="121"/>
      <c r="S370" s="118"/>
      <c r="T370" s="118"/>
      <c r="AF370" s="12"/>
      <c r="AG370" s="12"/>
      <c r="AH370" s="12"/>
    </row>
    <row r="371" spans="2:34" s="1" customFormat="1" ht="12.75">
      <c r="B371" s="124"/>
      <c r="C371" s="124"/>
      <c r="D371" s="124"/>
      <c r="E371" s="124"/>
      <c r="F371" s="124"/>
      <c r="G371" s="124"/>
      <c r="H371" s="124"/>
      <c r="I371" s="124"/>
      <c r="J371" s="124"/>
      <c r="K371" s="124"/>
      <c r="L371" s="124"/>
      <c r="M371" s="124"/>
      <c r="N371" s="73"/>
      <c r="O371" s="120">
        <v>127</v>
      </c>
      <c r="P371" s="121" t="s">
        <v>363</v>
      </c>
      <c r="Q371" s="121"/>
      <c r="R371" s="121"/>
      <c r="S371" s="118"/>
      <c r="T371" s="118"/>
      <c r="AF371" s="12"/>
      <c r="AG371" s="12"/>
      <c r="AH371" s="12"/>
    </row>
    <row r="372" spans="2:34" s="1" customFormat="1" ht="12.75">
      <c r="B372" s="124"/>
      <c r="C372" s="124"/>
      <c r="D372" s="124"/>
      <c r="E372" s="124"/>
      <c r="F372" s="124"/>
      <c r="G372" s="124"/>
      <c r="H372" s="124"/>
      <c r="I372" s="124"/>
      <c r="J372" s="124"/>
      <c r="K372" s="124"/>
      <c r="L372" s="124"/>
      <c r="M372" s="124"/>
      <c r="N372" s="73"/>
      <c r="O372" s="120">
        <v>128</v>
      </c>
      <c r="P372" s="121" t="s">
        <v>364</v>
      </c>
      <c r="Q372" s="121"/>
      <c r="R372" s="121"/>
      <c r="S372" s="118"/>
      <c r="T372" s="118"/>
      <c r="AF372" s="12"/>
      <c r="AG372" s="12"/>
      <c r="AH372" s="12"/>
    </row>
    <row r="373" spans="2:34" s="1" customFormat="1" ht="12.75">
      <c r="B373" s="124"/>
      <c r="C373" s="124"/>
      <c r="D373" s="124"/>
      <c r="E373" s="124"/>
      <c r="F373" s="124"/>
      <c r="G373" s="124"/>
      <c r="H373" s="124"/>
      <c r="I373" s="124"/>
      <c r="J373" s="124"/>
      <c r="K373" s="124"/>
      <c r="L373" s="124"/>
      <c r="M373" s="124"/>
      <c r="N373" s="73"/>
      <c r="O373" s="120">
        <v>129</v>
      </c>
      <c r="P373" s="121" t="s">
        <v>365</v>
      </c>
      <c r="Q373" s="121"/>
      <c r="R373" s="121"/>
      <c r="S373" s="118"/>
      <c r="T373" s="118"/>
      <c r="AF373" s="12"/>
      <c r="AG373" s="12"/>
      <c r="AH373" s="12"/>
    </row>
    <row r="374" spans="2:34" s="1" customFormat="1" ht="12.75">
      <c r="B374" s="124"/>
      <c r="C374" s="124"/>
      <c r="D374" s="124"/>
      <c r="E374" s="124"/>
      <c r="F374" s="124"/>
      <c r="G374" s="124"/>
      <c r="H374" s="124"/>
      <c r="I374" s="124"/>
      <c r="J374" s="124"/>
      <c r="K374" s="124"/>
      <c r="L374" s="124"/>
      <c r="M374" s="124"/>
      <c r="N374" s="73"/>
      <c r="O374" s="120">
        <v>130</v>
      </c>
      <c r="P374" s="121" t="s">
        <v>366</v>
      </c>
      <c r="Q374" s="121"/>
      <c r="R374" s="121"/>
      <c r="S374" s="118"/>
      <c r="T374" s="118"/>
      <c r="AF374" s="12"/>
      <c r="AG374" s="12"/>
      <c r="AH374" s="12"/>
    </row>
    <row r="375" spans="2:34" s="1" customFormat="1" ht="12.75">
      <c r="B375" s="124"/>
      <c r="C375" s="124"/>
      <c r="D375" s="124"/>
      <c r="E375" s="124"/>
      <c r="F375" s="124"/>
      <c r="G375" s="124"/>
      <c r="H375" s="124"/>
      <c r="I375" s="124"/>
      <c r="J375" s="124"/>
      <c r="K375" s="124"/>
      <c r="L375" s="124"/>
      <c r="M375" s="124"/>
      <c r="N375" s="73"/>
      <c r="O375" s="120">
        <v>131</v>
      </c>
      <c r="P375" s="121" t="s">
        <v>367</v>
      </c>
      <c r="Q375" s="121"/>
      <c r="R375" s="121"/>
      <c r="S375" s="118"/>
      <c r="T375" s="118"/>
      <c r="AF375" s="12"/>
      <c r="AG375" s="12"/>
      <c r="AH375" s="12"/>
    </row>
    <row r="376" spans="2:34" s="1" customFormat="1" ht="12.75">
      <c r="B376" s="124"/>
      <c r="C376" s="124"/>
      <c r="D376" s="124"/>
      <c r="E376" s="124"/>
      <c r="F376" s="124"/>
      <c r="G376" s="124"/>
      <c r="H376" s="124"/>
      <c r="I376" s="124"/>
      <c r="J376" s="124"/>
      <c r="K376" s="124"/>
      <c r="L376" s="124"/>
      <c r="M376" s="124"/>
      <c r="N376" s="73"/>
      <c r="O376" s="120">
        <v>132</v>
      </c>
      <c r="P376" s="121" t="s">
        <v>368</v>
      </c>
      <c r="Q376" s="121"/>
      <c r="R376" s="121"/>
      <c r="S376" s="118"/>
      <c r="T376" s="118"/>
      <c r="AF376" s="12"/>
      <c r="AG376" s="12"/>
      <c r="AH376" s="12"/>
    </row>
    <row r="377" spans="2:34" s="1" customFormat="1" ht="12.75">
      <c r="B377" s="124"/>
      <c r="C377" s="124"/>
      <c r="D377" s="124"/>
      <c r="E377" s="124"/>
      <c r="F377" s="124"/>
      <c r="G377" s="124"/>
      <c r="H377" s="124"/>
      <c r="I377" s="124"/>
      <c r="J377" s="124"/>
      <c r="K377" s="124"/>
      <c r="L377" s="124"/>
      <c r="M377" s="124"/>
      <c r="N377" s="73"/>
      <c r="O377" s="120">
        <v>133</v>
      </c>
      <c r="P377" s="121" t="s">
        <v>369</v>
      </c>
      <c r="Q377" s="121"/>
      <c r="R377" s="121"/>
      <c r="S377" s="118"/>
      <c r="T377" s="118"/>
      <c r="AF377" s="12"/>
      <c r="AG377" s="12"/>
      <c r="AH377" s="12"/>
    </row>
    <row r="378" spans="2:34" s="1" customFormat="1" ht="12.75">
      <c r="B378" s="124"/>
      <c r="C378" s="124"/>
      <c r="D378" s="124"/>
      <c r="E378" s="124"/>
      <c r="F378" s="124"/>
      <c r="G378" s="124"/>
      <c r="H378" s="124"/>
      <c r="I378" s="124"/>
      <c r="J378" s="124"/>
      <c r="K378" s="124"/>
      <c r="L378" s="124"/>
      <c r="M378" s="124"/>
      <c r="N378" s="73"/>
      <c r="O378" s="120">
        <v>134</v>
      </c>
      <c r="P378" s="121" t="s">
        <v>370</v>
      </c>
      <c r="Q378" s="121"/>
      <c r="R378" s="121"/>
      <c r="S378" s="118"/>
      <c r="T378" s="118"/>
      <c r="AF378" s="12"/>
      <c r="AG378" s="12"/>
      <c r="AH378" s="12"/>
    </row>
    <row r="379" spans="2:34" s="1" customFormat="1" ht="12.75">
      <c r="B379" s="124"/>
      <c r="C379" s="124"/>
      <c r="D379" s="124"/>
      <c r="E379" s="124"/>
      <c r="F379" s="124"/>
      <c r="G379" s="124"/>
      <c r="H379" s="124"/>
      <c r="I379" s="124"/>
      <c r="J379" s="124"/>
      <c r="K379" s="124"/>
      <c r="L379" s="124"/>
      <c r="M379" s="124"/>
      <c r="N379" s="73"/>
      <c r="O379" s="120">
        <v>135</v>
      </c>
      <c r="P379" s="121" t="s">
        <v>371</v>
      </c>
      <c r="Q379" s="121"/>
      <c r="R379" s="121"/>
      <c r="S379" s="118"/>
      <c r="T379" s="118"/>
      <c r="AF379" s="12"/>
      <c r="AG379" s="12"/>
      <c r="AH379" s="12"/>
    </row>
    <row r="380" spans="2:34" s="1" customFormat="1" ht="12.75">
      <c r="B380" s="124"/>
      <c r="C380" s="124"/>
      <c r="D380" s="124"/>
      <c r="E380" s="124"/>
      <c r="F380" s="124"/>
      <c r="G380" s="124"/>
      <c r="H380" s="124"/>
      <c r="I380" s="124"/>
      <c r="J380" s="124"/>
      <c r="K380" s="124"/>
      <c r="L380" s="124"/>
      <c r="M380" s="124"/>
      <c r="N380" s="73"/>
      <c r="O380" s="120">
        <v>136</v>
      </c>
      <c r="P380" s="121" t="s">
        <v>372</v>
      </c>
      <c r="Q380" s="121"/>
      <c r="R380" s="121"/>
      <c r="S380" s="118"/>
      <c r="T380" s="118"/>
      <c r="AF380" s="12"/>
      <c r="AG380" s="12"/>
      <c r="AH380" s="12"/>
    </row>
    <row r="381" spans="2:34" s="1" customFormat="1" ht="12.75">
      <c r="B381" s="124"/>
      <c r="C381" s="124"/>
      <c r="D381" s="124"/>
      <c r="E381" s="124"/>
      <c r="F381" s="124"/>
      <c r="G381" s="124"/>
      <c r="H381" s="124"/>
      <c r="I381" s="124"/>
      <c r="J381" s="124"/>
      <c r="K381" s="124"/>
      <c r="L381" s="124"/>
      <c r="M381" s="124"/>
      <c r="N381" s="73"/>
      <c r="O381" s="120">
        <v>137</v>
      </c>
      <c r="P381" s="121" t="s">
        <v>373</v>
      </c>
      <c r="Q381" s="121"/>
      <c r="R381" s="121"/>
      <c r="S381" s="118"/>
      <c r="T381" s="118"/>
      <c r="AF381" s="12"/>
      <c r="AG381" s="12"/>
      <c r="AH381" s="12"/>
    </row>
    <row r="382" spans="2:34" s="1" customFormat="1" ht="12.75">
      <c r="B382" s="124"/>
      <c r="C382" s="124"/>
      <c r="D382" s="124"/>
      <c r="E382" s="124"/>
      <c r="F382" s="124"/>
      <c r="G382" s="124"/>
      <c r="H382" s="124"/>
      <c r="I382" s="124"/>
      <c r="J382" s="124"/>
      <c r="K382" s="124"/>
      <c r="L382" s="124"/>
      <c r="M382" s="124"/>
      <c r="N382" s="73"/>
      <c r="O382" s="120">
        <v>138</v>
      </c>
      <c r="P382" s="121" t="s">
        <v>374</v>
      </c>
      <c r="Q382" s="121"/>
      <c r="R382" s="121"/>
      <c r="S382" s="118"/>
      <c r="T382" s="118"/>
      <c r="AF382" s="12"/>
      <c r="AG382" s="12"/>
      <c r="AH382" s="12"/>
    </row>
    <row r="383" spans="2:34" s="1" customFormat="1" ht="12.75">
      <c r="B383" s="124"/>
      <c r="C383" s="124"/>
      <c r="D383" s="124"/>
      <c r="E383" s="124"/>
      <c r="F383" s="124"/>
      <c r="G383" s="124"/>
      <c r="H383" s="124"/>
      <c r="I383" s="124"/>
      <c r="J383" s="124"/>
      <c r="K383" s="124"/>
      <c r="L383" s="124"/>
      <c r="M383" s="124"/>
      <c r="N383" s="73"/>
      <c r="O383" s="120">
        <v>139</v>
      </c>
      <c r="P383" s="121" t="s">
        <v>375</v>
      </c>
      <c r="Q383" s="121"/>
      <c r="R383" s="121"/>
      <c r="S383" s="118"/>
      <c r="T383" s="118"/>
      <c r="AF383" s="12"/>
      <c r="AG383" s="12"/>
      <c r="AH383" s="12"/>
    </row>
    <row r="384" spans="2:34" s="1" customFormat="1" ht="12.75">
      <c r="B384" s="124"/>
      <c r="C384" s="124"/>
      <c r="D384" s="124"/>
      <c r="E384" s="124"/>
      <c r="F384" s="124"/>
      <c r="G384" s="124"/>
      <c r="H384" s="124"/>
      <c r="I384" s="124"/>
      <c r="J384" s="124"/>
      <c r="K384" s="124"/>
      <c r="L384" s="124"/>
      <c r="M384" s="124"/>
      <c r="N384" s="73"/>
      <c r="O384" s="120">
        <v>140</v>
      </c>
      <c r="P384" s="121" t="s">
        <v>376</v>
      </c>
      <c r="Q384" s="121"/>
      <c r="R384" s="121"/>
      <c r="S384" s="118"/>
      <c r="T384" s="118"/>
      <c r="AF384" s="12"/>
      <c r="AG384" s="12"/>
      <c r="AH384" s="12"/>
    </row>
    <row r="385" spans="2:34" s="1" customFormat="1" ht="12.75">
      <c r="B385" s="124"/>
      <c r="C385" s="124"/>
      <c r="D385" s="124"/>
      <c r="E385" s="124"/>
      <c r="F385" s="124"/>
      <c r="G385" s="124"/>
      <c r="H385" s="124"/>
      <c r="I385" s="124"/>
      <c r="J385" s="124"/>
      <c r="K385" s="124"/>
      <c r="L385" s="124"/>
      <c r="M385" s="124"/>
      <c r="N385" s="73"/>
      <c r="O385" s="120">
        <v>141</v>
      </c>
      <c r="P385" s="121" t="s">
        <v>377</v>
      </c>
      <c r="Q385" s="121"/>
      <c r="R385" s="121"/>
      <c r="S385" s="118"/>
      <c r="T385" s="118"/>
      <c r="AF385" s="12"/>
      <c r="AG385" s="12"/>
      <c r="AH385" s="12"/>
    </row>
    <row r="386" spans="2:34" s="1" customFormat="1" ht="12.75">
      <c r="B386" s="124"/>
      <c r="C386" s="124"/>
      <c r="D386" s="124"/>
      <c r="E386" s="124"/>
      <c r="F386" s="124"/>
      <c r="G386" s="124"/>
      <c r="H386" s="124"/>
      <c r="I386" s="124"/>
      <c r="J386" s="124"/>
      <c r="K386" s="124"/>
      <c r="L386" s="124"/>
      <c r="M386" s="124"/>
      <c r="N386" s="73"/>
      <c r="O386" s="120">
        <v>142</v>
      </c>
      <c r="P386" s="121" t="s">
        <v>378</v>
      </c>
      <c r="Q386" s="121"/>
      <c r="R386" s="121"/>
      <c r="S386" s="118"/>
      <c r="T386" s="118"/>
      <c r="AF386" s="12"/>
      <c r="AG386" s="12"/>
      <c r="AH386" s="12"/>
    </row>
    <row r="387" spans="2:34" s="1" customFormat="1" ht="12.75">
      <c r="B387" s="124"/>
      <c r="C387" s="124"/>
      <c r="D387" s="124"/>
      <c r="E387" s="124"/>
      <c r="F387" s="124"/>
      <c r="G387" s="124"/>
      <c r="H387" s="124"/>
      <c r="I387" s="124"/>
      <c r="J387" s="124"/>
      <c r="K387" s="124"/>
      <c r="L387" s="124"/>
      <c r="M387" s="124"/>
      <c r="N387" s="73"/>
      <c r="O387" s="120">
        <v>143</v>
      </c>
      <c r="P387" s="121" t="s">
        <v>379</v>
      </c>
      <c r="Q387" s="121"/>
      <c r="R387" s="121"/>
      <c r="S387" s="118"/>
      <c r="T387" s="118"/>
      <c r="AF387" s="12"/>
      <c r="AG387" s="12"/>
      <c r="AH387" s="12"/>
    </row>
    <row r="388" spans="2:34" s="1" customFormat="1" ht="12.75">
      <c r="B388" s="124"/>
      <c r="C388" s="124"/>
      <c r="D388" s="124"/>
      <c r="E388" s="124"/>
      <c r="F388" s="124"/>
      <c r="G388" s="124"/>
      <c r="H388" s="124"/>
      <c r="I388" s="124"/>
      <c r="J388" s="124"/>
      <c r="K388" s="124"/>
      <c r="L388" s="124"/>
      <c r="M388" s="124"/>
      <c r="N388" s="73"/>
      <c r="O388" s="120">
        <v>144</v>
      </c>
      <c r="P388" s="121" t="s">
        <v>380</v>
      </c>
      <c r="Q388" s="121"/>
      <c r="R388" s="121"/>
      <c r="S388" s="118"/>
      <c r="T388" s="118"/>
      <c r="AF388" s="12"/>
      <c r="AG388" s="12"/>
      <c r="AH388" s="12"/>
    </row>
    <row r="389" spans="2:34" s="1" customFormat="1" ht="12.75">
      <c r="B389" s="124"/>
      <c r="C389" s="124"/>
      <c r="D389" s="124"/>
      <c r="E389" s="124"/>
      <c r="F389" s="124"/>
      <c r="G389" s="124"/>
      <c r="H389" s="124"/>
      <c r="I389" s="124"/>
      <c r="J389" s="124"/>
      <c r="K389" s="124"/>
      <c r="L389" s="124"/>
      <c r="M389" s="124"/>
      <c r="N389" s="73"/>
      <c r="O389" s="120">
        <v>145</v>
      </c>
      <c r="P389" s="121" t="s">
        <v>381</v>
      </c>
      <c r="Q389" s="121"/>
      <c r="R389" s="121"/>
      <c r="S389" s="118"/>
      <c r="T389" s="118"/>
      <c r="AF389" s="12"/>
      <c r="AG389" s="12"/>
      <c r="AH389" s="12"/>
    </row>
    <row r="390" spans="2:34" s="1" customFormat="1" ht="12.75">
      <c r="B390" s="124"/>
      <c r="C390" s="124"/>
      <c r="D390" s="124"/>
      <c r="E390" s="124"/>
      <c r="F390" s="124"/>
      <c r="G390" s="124"/>
      <c r="H390" s="124"/>
      <c r="I390" s="124"/>
      <c r="J390" s="124"/>
      <c r="K390" s="124"/>
      <c r="L390" s="124"/>
      <c r="M390" s="124"/>
      <c r="N390" s="73"/>
      <c r="O390" s="120">
        <v>146</v>
      </c>
      <c r="P390" s="121" t="s">
        <v>382</v>
      </c>
      <c r="Q390" s="121"/>
      <c r="R390" s="121"/>
      <c r="S390" s="118"/>
      <c r="T390" s="118"/>
      <c r="AF390" s="12"/>
      <c r="AG390" s="12"/>
      <c r="AH390" s="12"/>
    </row>
    <row r="391" spans="2:34" s="1" customFormat="1" ht="12.75">
      <c r="B391" s="124"/>
      <c r="C391" s="124"/>
      <c r="D391" s="124"/>
      <c r="E391" s="124"/>
      <c r="F391" s="124"/>
      <c r="G391" s="124"/>
      <c r="H391" s="124"/>
      <c r="I391" s="124"/>
      <c r="J391" s="124"/>
      <c r="K391" s="124"/>
      <c r="L391" s="124"/>
      <c r="M391" s="124"/>
      <c r="N391" s="73"/>
      <c r="O391" s="120">
        <v>147</v>
      </c>
      <c r="P391" s="121" t="s">
        <v>383</v>
      </c>
      <c r="Q391" s="121"/>
      <c r="R391" s="121"/>
      <c r="S391" s="118"/>
      <c r="T391" s="118"/>
      <c r="AF391" s="12"/>
      <c r="AG391" s="12"/>
      <c r="AH391" s="12"/>
    </row>
    <row r="392" spans="2:34" s="1" customFormat="1" ht="12.75">
      <c r="B392" s="124"/>
      <c r="C392" s="124"/>
      <c r="D392" s="124"/>
      <c r="E392" s="124"/>
      <c r="F392" s="124"/>
      <c r="G392" s="124"/>
      <c r="H392" s="124"/>
      <c r="I392" s="124"/>
      <c r="J392" s="124"/>
      <c r="K392" s="124"/>
      <c r="L392" s="124"/>
      <c r="M392" s="124"/>
      <c r="N392" s="73"/>
      <c r="O392" s="120">
        <v>148</v>
      </c>
      <c r="P392" s="121" t="s">
        <v>384</v>
      </c>
      <c r="Q392" s="121"/>
      <c r="R392" s="121"/>
      <c r="S392" s="118"/>
      <c r="T392" s="118"/>
      <c r="AF392" s="12"/>
      <c r="AG392" s="12"/>
      <c r="AH392" s="12"/>
    </row>
    <row r="393" spans="2:34" s="1" customFormat="1" ht="12.75">
      <c r="B393" s="124"/>
      <c r="C393" s="124"/>
      <c r="D393" s="124"/>
      <c r="E393" s="124"/>
      <c r="F393" s="124"/>
      <c r="G393" s="124"/>
      <c r="H393" s="124"/>
      <c r="I393" s="124"/>
      <c r="J393" s="124"/>
      <c r="K393" s="124"/>
      <c r="L393" s="124"/>
      <c r="M393" s="124"/>
      <c r="N393" s="73"/>
      <c r="O393" s="120">
        <v>150</v>
      </c>
      <c r="P393" s="121" t="s">
        <v>385</v>
      </c>
      <c r="Q393" s="121"/>
      <c r="R393" s="121"/>
      <c r="S393" s="118"/>
      <c r="T393" s="118"/>
      <c r="AF393" s="12"/>
      <c r="AG393" s="12"/>
      <c r="AH393" s="12"/>
    </row>
    <row r="394" spans="2:34" s="1" customFormat="1" ht="12.75">
      <c r="B394" s="124"/>
      <c r="C394" s="124"/>
      <c r="D394" s="124"/>
      <c r="E394" s="124"/>
      <c r="F394" s="124"/>
      <c r="G394" s="124"/>
      <c r="H394" s="124"/>
      <c r="I394" s="124"/>
      <c r="J394" s="124"/>
      <c r="K394" s="124"/>
      <c r="L394" s="124"/>
      <c r="M394" s="124"/>
      <c r="N394" s="73"/>
      <c r="O394" s="120">
        <v>151</v>
      </c>
      <c r="P394" s="121" t="s">
        <v>386</v>
      </c>
      <c r="Q394" s="121"/>
      <c r="R394" s="121"/>
      <c r="S394" s="118"/>
      <c r="T394" s="118"/>
      <c r="AF394" s="12"/>
      <c r="AG394" s="12"/>
      <c r="AH394" s="12"/>
    </row>
    <row r="395" spans="2:34" s="1" customFormat="1" ht="12.75">
      <c r="B395" s="124"/>
      <c r="C395" s="124"/>
      <c r="D395" s="124"/>
      <c r="E395" s="124"/>
      <c r="F395" s="124"/>
      <c r="G395" s="124"/>
      <c r="H395" s="124"/>
      <c r="I395" s="124"/>
      <c r="J395" s="124"/>
      <c r="K395" s="124"/>
      <c r="L395" s="124"/>
      <c r="M395" s="124"/>
      <c r="N395" s="73"/>
      <c r="O395" s="120">
        <v>152</v>
      </c>
      <c r="P395" s="121" t="s">
        <v>387</v>
      </c>
      <c r="Q395" s="121"/>
      <c r="R395" s="121"/>
      <c r="S395" s="118"/>
      <c r="T395" s="118"/>
      <c r="AF395" s="12"/>
      <c r="AG395" s="12"/>
      <c r="AH395" s="12"/>
    </row>
    <row r="396" spans="2:34" s="1" customFormat="1" ht="12.75">
      <c r="B396" s="124"/>
      <c r="C396" s="124"/>
      <c r="D396" s="124"/>
      <c r="E396" s="124"/>
      <c r="F396" s="124"/>
      <c r="G396" s="124"/>
      <c r="H396" s="124"/>
      <c r="I396" s="124"/>
      <c r="J396" s="124"/>
      <c r="K396" s="124"/>
      <c r="L396" s="124"/>
      <c r="M396" s="124"/>
      <c r="N396" s="73"/>
      <c r="O396" s="120">
        <v>153</v>
      </c>
      <c r="P396" s="121" t="s">
        <v>388</v>
      </c>
      <c r="Q396" s="121"/>
      <c r="R396" s="121"/>
      <c r="S396" s="118"/>
      <c r="T396" s="118"/>
      <c r="AF396" s="12"/>
      <c r="AG396" s="12"/>
      <c r="AH396" s="12"/>
    </row>
    <row r="397" spans="2:34" s="1" customFormat="1" ht="12.75">
      <c r="B397" s="124"/>
      <c r="C397" s="124"/>
      <c r="D397" s="124"/>
      <c r="E397" s="124"/>
      <c r="F397" s="124"/>
      <c r="G397" s="124"/>
      <c r="H397" s="124"/>
      <c r="I397" s="124"/>
      <c r="J397" s="124"/>
      <c r="K397" s="124"/>
      <c r="L397" s="124"/>
      <c r="M397" s="124"/>
      <c r="N397" s="73"/>
      <c r="O397" s="120">
        <v>154</v>
      </c>
      <c r="P397" s="121" t="s">
        <v>389</v>
      </c>
      <c r="Q397" s="121"/>
      <c r="R397" s="121"/>
      <c r="S397" s="118"/>
      <c r="T397" s="118"/>
      <c r="AF397" s="12"/>
      <c r="AG397" s="12"/>
      <c r="AH397" s="12"/>
    </row>
    <row r="398" spans="2:34" s="1" customFormat="1" ht="12.75">
      <c r="B398" s="124"/>
      <c r="C398" s="124"/>
      <c r="D398" s="124"/>
      <c r="E398" s="124"/>
      <c r="F398" s="124"/>
      <c r="G398" s="124"/>
      <c r="H398" s="124"/>
      <c r="I398" s="124"/>
      <c r="J398" s="124"/>
      <c r="K398" s="124"/>
      <c r="L398" s="124"/>
      <c r="M398" s="124"/>
      <c r="N398" s="73"/>
      <c r="O398" s="120">
        <v>155</v>
      </c>
      <c r="P398" s="121" t="s">
        <v>390</v>
      </c>
      <c r="Q398" s="121"/>
      <c r="R398" s="121"/>
      <c r="S398" s="118"/>
      <c r="T398" s="118"/>
      <c r="AF398" s="12"/>
      <c r="AG398" s="12"/>
      <c r="AH398" s="12"/>
    </row>
    <row r="399" spans="2:34" s="1" customFormat="1" ht="12.75">
      <c r="B399" s="124"/>
      <c r="C399" s="124"/>
      <c r="D399" s="124"/>
      <c r="E399" s="124"/>
      <c r="F399" s="124"/>
      <c r="G399" s="124"/>
      <c r="H399" s="124"/>
      <c r="I399" s="124"/>
      <c r="J399" s="124"/>
      <c r="K399" s="124"/>
      <c r="L399" s="124"/>
      <c r="M399" s="124"/>
      <c r="N399" s="73"/>
      <c r="O399" s="120">
        <v>156</v>
      </c>
      <c r="P399" s="121" t="s">
        <v>391</v>
      </c>
      <c r="Q399" s="121"/>
      <c r="R399" s="121"/>
      <c r="S399" s="118"/>
      <c r="T399" s="118"/>
      <c r="AF399" s="12"/>
      <c r="AG399" s="12"/>
      <c r="AH399" s="12"/>
    </row>
    <row r="400" spans="2:34" s="1" customFormat="1" ht="12.75">
      <c r="B400" s="124"/>
      <c r="C400" s="124"/>
      <c r="D400" s="124"/>
      <c r="E400" s="124"/>
      <c r="F400" s="124"/>
      <c r="G400" s="124"/>
      <c r="H400" s="124"/>
      <c r="I400" s="124"/>
      <c r="J400" s="124"/>
      <c r="K400" s="124"/>
      <c r="L400" s="124"/>
      <c r="M400" s="124"/>
      <c r="N400" s="73"/>
      <c r="O400" s="120">
        <v>157</v>
      </c>
      <c r="P400" s="121" t="s">
        <v>392</v>
      </c>
      <c r="Q400" s="121"/>
      <c r="R400" s="121"/>
      <c r="S400" s="118"/>
      <c r="T400" s="118"/>
      <c r="AF400" s="12"/>
      <c r="AG400" s="12"/>
      <c r="AH400" s="12"/>
    </row>
    <row r="401" spans="2:34" s="1" customFormat="1" ht="12.75">
      <c r="B401" s="124"/>
      <c r="C401" s="124"/>
      <c r="D401" s="124"/>
      <c r="E401" s="124"/>
      <c r="F401" s="124"/>
      <c r="G401" s="124"/>
      <c r="H401" s="124"/>
      <c r="I401" s="124"/>
      <c r="J401" s="124"/>
      <c r="K401" s="124"/>
      <c r="L401" s="124"/>
      <c r="M401" s="124"/>
      <c r="N401" s="73"/>
      <c r="O401" s="120">
        <v>158</v>
      </c>
      <c r="P401" s="121" t="s">
        <v>393</v>
      </c>
      <c r="Q401" s="121"/>
      <c r="R401" s="121"/>
      <c r="S401" s="118"/>
      <c r="T401" s="118"/>
      <c r="AF401" s="12"/>
      <c r="AG401" s="12"/>
      <c r="AH401" s="12"/>
    </row>
    <row r="402" spans="2:34" s="1" customFormat="1" ht="12.75">
      <c r="B402" s="124"/>
      <c r="C402" s="124"/>
      <c r="D402" s="124"/>
      <c r="E402" s="124"/>
      <c r="F402" s="124"/>
      <c r="G402" s="124"/>
      <c r="H402" s="124"/>
      <c r="I402" s="124"/>
      <c r="J402" s="124"/>
      <c r="K402" s="124"/>
      <c r="L402" s="124"/>
      <c r="M402" s="124"/>
      <c r="N402" s="73"/>
      <c r="O402" s="120">
        <v>159</v>
      </c>
      <c r="P402" s="121" t="s">
        <v>394</v>
      </c>
      <c r="Q402" s="121"/>
      <c r="R402" s="121"/>
      <c r="S402" s="118"/>
      <c r="T402" s="118"/>
      <c r="AF402" s="12"/>
      <c r="AG402" s="12"/>
      <c r="AH402" s="12"/>
    </row>
    <row r="403" spans="2:34" s="1" customFormat="1" ht="12.75">
      <c r="B403" s="124"/>
      <c r="C403" s="124"/>
      <c r="D403" s="124"/>
      <c r="E403" s="124"/>
      <c r="F403" s="124"/>
      <c r="G403" s="124"/>
      <c r="H403" s="124"/>
      <c r="I403" s="124"/>
      <c r="J403" s="124"/>
      <c r="K403" s="124"/>
      <c r="L403" s="124"/>
      <c r="M403" s="124"/>
      <c r="N403" s="73"/>
      <c r="O403" s="120">
        <v>161</v>
      </c>
      <c r="P403" s="121" t="s">
        <v>395</v>
      </c>
      <c r="Q403" s="121"/>
      <c r="R403" s="121"/>
      <c r="S403" s="118"/>
      <c r="T403" s="118"/>
      <c r="AF403" s="12"/>
      <c r="AG403" s="12"/>
      <c r="AH403" s="12"/>
    </row>
    <row r="404" spans="2:34" s="1" customFormat="1" ht="12.75">
      <c r="B404" s="124"/>
      <c r="C404" s="124"/>
      <c r="D404" s="124"/>
      <c r="E404" s="124"/>
      <c r="F404" s="124"/>
      <c r="G404" s="124"/>
      <c r="H404" s="124"/>
      <c r="I404" s="124"/>
      <c r="J404" s="124"/>
      <c r="K404" s="124"/>
      <c r="L404" s="124"/>
      <c r="M404" s="124"/>
      <c r="N404" s="73"/>
      <c r="O404" s="120">
        <v>162</v>
      </c>
      <c r="P404" s="121" t="s">
        <v>396</v>
      </c>
      <c r="Q404" s="121"/>
      <c r="R404" s="121"/>
      <c r="S404" s="118"/>
      <c r="T404" s="118"/>
      <c r="AF404" s="12"/>
      <c r="AG404" s="12"/>
      <c r="AH404" s="12"/>
    </row>
    <row r="405" spans="2:34" s="1" customFormat="1" ht="12.75">
      <c r="B405" s="124"/>
      <c r="C405" s="124"/>
      <c r="D405" s="124"/>
      <c r="E405" s="124"/>
      <c r="F405" s="124"/>
      <c r="G405" s="124"/>
      <c r="H405" s="124"/>
      <c r="I405" s="124"/>
      <c r="J405" s="124"/>
      <c r="K405" s="124"/>
      <c r="L405" s="124"/>
      <c r="M405" s="124"/>
      <c r="N405" s="73"/>
      <c r="O405" s="120">
        <v>163</v>
      </c>
      <c r="P405" s="121" t="s">
        <v>397</v>
      </c>
      <c r="Q405" s="121"/>
      <c r="R405" s="121"/>
      <c r="S405" s="118"/>
      <c r="T405" s="118"/>
      <c r="AF405" s="12"/>
      <c r="AG405" s="12"/>
      <c r="AH405" s="12"/>
    </row>
    <row r="406" spans="2:34" s="1" customFormat="1" ht="12.75">
      <c r="B406" s="124"/>
      <c r="C406" s="124"/>
      <c r="D406" s="124"/>
      <c r="E406" s="124"/>
      <c r="F406" s="124"/>
      <c r="G406" s="124"/>
      <c r="H406" s="124"/>
      <c r="I406" s="124"/>
      <c r="J406" s="124"/>
      <c r="K406" s="124"/>
      <c r="L406" s="124"/>
      <c r="M406" s="124"/>
      <c r="N406" s="73"/>
      <c r="O406" s="120">
        <v>164</v>
      </c>
      <c r="P406" s="121" t="s">
        <v>398</v>
      </c>
      <c r="Q406" s="121"/>
      <c r="R406" s="121"/>
      <c r="S406" s="118"/>
      <c r="T406" s="118"/>
      <c r="AF406" s="12"/>
      <c r="AG406" s="12"/>
      <c r="AH406" s="12"/>
    </row>
    <row r="407" spans="2:34" s="1" customFormat="1" ht="12.75">
      <c r="B407" s="124"/>
      <c r="C407" s="124"/>
      <c r="D407" s="124"/>
      <c r="E407" s="124"/>
      <c r="F407" s="124"/>
      <c r="G407" s="124"/>
      <c r="H407" s="124"/>
      <c r="I407" s="124"/>
      <c r="J407" s="124"/>
      <c r="K407" s="124"/>
      <c r="L407" s="124"/>
      <c r="M407" s="124"/>
      <c r="N407" s="73"/>
      <c r="O407" s="120">
        <v>165</v>
      </c>
      <c r="P407" s="121" t="s">
        <v>399</v>
      </c>
      <c r="Q407" s="121"/>
      <c r="R407" s="121"/>
      <c r="S407" s="118"/>
      <c r="T407" s="118"/>
      <c r="AF407" s="12"/>
      <c r="AG407" s="12"/>
      <c r="AH407" s="12"/>
    </row>
    <row r="408" spans="2:34" s="1" customFormat="1" ht="12.75">
      <c r="B408" s="124"/>
      <c r="C408" s="124"/>
      <c r="D408" s="124"/>
      <c r="E408" s="124"/>
      <c r="F408" s="124"/>
      <c r="G408" s="124"/>
      <c r="H408" s="124"/>
      <c r="I408" s="124"/>
      <c r="J408" s="124"/>
      <c r="K408" s="124"/>
      <c r="L408" s="124"/>
      <c r="M408" s="124"/>
      <c r="N408" s="73"/>
      <c r="O408" s="120">
        <v>166</v>
      </c>
      <c r="P408" s="121" t="s">
        <v>400</v>
      </c>
      <c r="Q408" s="121"/>
      <c r="R408" s="121"/>
      <c r="S408" s="118"/>
      <c r="T408" s="118"/>
      <c r="AF408" s="12"/>
      <c r="AG408" s="12"/>
      <c r="AH408" s="12"/>
    </row>
    <row r="409" spans="2:34" s="1" customFormat="1" ht="12.75">
      <c r="B409" s="124"/>
      <c r="C409" s="124"/>
      <c r="D409" s="124"/>
      <c r="E409" s="124"/>
      <c r="F409" s="124"/>
      <c r="G409" s="124"/>
      <c r="H409" s="124"/>
      <c r="I409" s="124"/>
      <c r="J409" s="124"/>
      <c r="K409" s="124"/>
      <c r="L409" s="124"/>
      <c r="M409" s="124"/>
      <c r="N409" s="73"/>
      <c r="O409" s="120">
        <v>167</v>
      </c>
      <c r="P409" s="121" t="s">
        <v>401</v>
      </c>
      <c r="Q409" s="121"/>
      <c r="R409" s="121"/>
      <c r="S409" s="118"/>
      <c r="T409" s="118"/>
      <c r="AF409" s="12"/>
      <c r="AG409" s="12"/>
      <c r="AH409" s="12"/>
    </row>
    <row r="410" spans="2:34" s="1" customFormat="1" ht="12.75">
      <c r="B410" s="124"/>
      <c r="C410" s="124"/>
      <c r="D410" s="124"/>
      <c r="E410" s="124"/>
      <c r="F410" s="124"/>
      <c r="G410" s="124"/>
      <c r="H410" s="124"/>
      <c r="I410" s="124"/>
      <c r="J410" s="124"/>
      <c r="K410" s="124"/>
      <c r="L410" s="124"/>
      <c r="M410" s="124"/>
      <c r="N410" s="73"/>
      <c r="O410" s="120">
        <v>168</v>
      </c>
      <c r="P410" s="121" t="s">
        <v>402</v>
      </c>
      <c r="Q410" s="121"/>
      <c r="R410" s="121"/>
      <c r="S410" s="118"/>
      <c r="T410" s="118"/>
      <c r="AF410" s="12"/>
      <c r="AG410" s="12"/>
      <c r="AH410" s="12"/>
    </row>
    <row r="411" spans="2:34" s="1" customFormat="1" ht="12.75">
      <c r="B411" s="124"/>
      <c r="C411" s="124"/>
      <c r="D411" s="124"/>
      <c r="E411" s="124"/>
      <c r="F411" s="124"/>
      <c r="G411" s="124"/>
      <c r="H411" s="124"/>
      <c r="I411" s="124"/>
      <c r="J411" s="124"/>
      <c r="K411" s="124"/>
      <c r="L411" s="124"/>
      <c r="M411" s="124"/>
      <c r="N411" s="73"/>
      <c r="O411" s="120">
        <v>169</v>
      </c>
      <c r="P411" s="121" t="s">
        <v>403</v>
      </c>
      <c r="Q411" s="121"/>
      <c r="R411" s="121"/>
      <c r="S411" s="118"/>
      <c r="T411" s="118"/>
      <c r="AF411" s="12"/>
      <c r="AG411" s="12"/>
      <c r="AH411" s="12"/>
    </row>
    <row r="412" spans="2:34" s="1" customFormat="1" ht="12.75">
      <c r="B412" s="124"/>
      <c r="C412" s="124"/>
      <c r="D412" s="124"/>
      <c r="E412" s="124"/>
      <c r="F412" s="124"/>
      <c r="G412" s="124"/>
      <c r="H412" s="124"/>
      <c r="I412" s="124"/>
      <c r="J412" s="124"/>
      <c r="K412" s="124"/>
      <c r="L412" s="124"/>
      <c r="M412" s="124"/>
      <c r="N412" s="73"/>
      <c r="O412" s="120">
        <v>170</v>
      </c>
      <c r="P412" s="121" t="s">
        <v>404</v>
      </c>
      <c r="Q412" s="121"/>
      <c r="R412" s="121"/>
      <c r="S412" s="118"/>
      <c r="T412" s="118"/>
      <c r="AF412" s="12"/>
      <c r="AG412" s="12"/>
      <c r="AH412" s="12"/>
    </row>
    <row r="413" spans="2:34" s="1" customFormat="1" ht="12.75">
      <c r="B413" s="124"/>
      <c r="C413" s="124"/>
      <c r="D413" s="124"/>
      <c r="E413" s="124"/>
      <c r="F413" s="124"/>
      <c r="G413" s="124"/>
      <c r="H413" s="124"/>
      <c r="I413" s="124"/>
      <c r="J413" s="124"/>
      <c r="K413" s="124"/>
      <c r="L413" s="124"/>
      <c r="M413" s="124"/>
      <c r="N413" s="73"/>
      <c r="O413" s="120">
        <v>171</v>
      </c>
      <c r="P413" s="121" t="s">
        <v>405</v>
      </c>
      <c r="Q413" s="121"/>
      <c r="R413" s="121"/>
      <c r="S413" s="118"/>
      <c r="T413" s="118"/>
      <c r="AF413" s="12"/>
      <c r="AG413" s="12"/>
      <c r="AH413" s="12"/>
    </row>
    <row r="414" spans="2:34" s="1" customFormat="1" ht="12.75">
      <c r="B414" s="124"/>
      <c r="C414" s="124"/>
      <c r="D414" s="124"/>
      <c r="E414" s="124"/>
      <c r="F414" s="124"/>
      <c r="G414" s="124"/>
      <c r="H414" s="124"/>
      <c r="I414" s="124"/>
      <c r="J414" s="124"/>
      <c r="K414" s="124"/>
      <c r="L414" s="124"/>
      <c r="M414" s="124"/>
      <c r="N414" s="73"/>
      <c r="O414" s="120">
        <v>172</v>
      </c>
      <c r="P414" s="121" t="s">
        <v>406</v>
      </c>
      <c r="Q414" s="121"/>
      <c r="R414" s="121"/>
      <c r="S414" s="118"/>
      <c r="T414" s="118"/>
      <c r="AF414" s="12"/>
      <c r="AG414" s="12"/>
      <c r="AH414" s="12"/>
    </row>
    <row r="415" spans="2:34" s="1" customFormat="1" ht="12.75">
      <c r="B415" s="124"/>
      <c r="C415" s="124"/>
      <c r="D415" s="124"/>
      <c r="E415" s="124"/>
      <c r="F415" s="124"/>
      <c r="G415" s="124"/>
      <c r="H415" s="124"/>
      <c r="I415" s="124"/>
      <c r="J415" s="124"/>
      <c r="K415" s="124"/>
      <c r="L415" s="124"/>
      <c r="M415" s="124"/>
      <c r="N415" s="73"/>
      <c r="O415" s="120">
        <v>173</v>
      </c>
      <c r="P415" s="121" t="s">
        <v>407</v>
      </c>
      <c r="Q415" s="121"/>
      <c r="R415" s="121"/>
      <c r="S415" s="118"/>
      <c r="T415" s="118"/>
      <c r="AF415" s="12"/>
      <c r="AG415" s="12"/>
      <c r="AH415" s="12"/>
    </row>
    <row r="416" spans="2:34" s="1" customFormat="1" ht="12.75">
      <c r="B416" s="124"/>
      <c r="C416" s="124"/>
      <c r="D416" s="124"/>
      <c r="E416" s="124"/>
      <c r="F416" s="124"/>
      <c r="G416" s="124"/>
      <c r="H416" s="124"/>
      <c r="I416" s="124"/>
      <c r="J416" s="124"/>
      <c r="K416" s="124"/>
      <c r="L416" s="124"/>
      <c r="M416" s="124"/>
      <c r="N416" s="73"/>
      <c r="O416" s="120">
        <v>176</v>
      </c>
      <c r="P416" s="121" t="s">
        <v>408</v>
      </c>
      <c r="Q416" s="121"/>
      <c r="R416" s="121"/>
      <c r="S416" s="118"/>
      <c r="T416" s="118"/>
      <c r="AF416" s="12"/>
      <c r="AG416" s="12"/>
      <c r="AH416" s="12"/>
    </row>
    <row r="417" spans="2:34" s="1" customFormat="1" ht="12.75">
      <c r="B417" s="124"/>
      <c r="C417" s="124"/>
      <c r="D417" s="124"/>
      <c r="E417" s="124"/>
      <c r="F417" s="124"/>
      <c r="G417" s="124"/>
      <c r="H417" s="124"/>
      <c r="I417" s="124"/>
      <c r="J417" s="124"/>
      <c r="K417" s="124"/>
      <c r="L417" s="124"/>
      <c r="M417" s="124"/>
      <c r="N417" s="73"/>
      <c r="O417" s="120">
        <v>177</v>
      </c>
      <c r="P417" s="121" t="s">
        <v>409</v>
      </c>
      <c r="Q417" s="121"/>
      <c r="R417" s="121"/>
      <c r="S417" s="118"/>
      <c r="T417" s="118"/>
      <c r="AF417" s="12"/>
      <c r="AG417" s="12"/>
      <c r="AH417" s="12"/>
    </row>
    <row r="418" spans="2:34" s="1" customFormat="1" ht="12.75">
      <c r="B418" s="124"/>
      <c r="C418" s="124"/>
      <c r="D418" s="124"/>
      <c r="E418" s="124"/>
      <c r="F418" s="124"/>
      <c r="G418" s="124"/>
      <c r="H418" s="124"/>
      <c r="I418" s="124"/>
      <c r="J418" s="124"/>
      <c r="K418" s="124"/>
      <c r="L418" s="124"/>
      <c r="M418" s="124"/>
      <c r="N418" s="73"/>
      <c r="O418" s="120">
        <v>178</v>
      </c>
      <c r="P418" s="121" t="s">
        <v>410</v>
      </c>
      <c r="Q418" s="121"/>
      <c r="R418" s="121"/>
      <c r="S418" s="118"/>
      <c r="T418" s="118"/>
      <c r="AF418" s="12"/>
      <c r="AG418" s="12"/>
      <c r="AH418" s="12"/>
    </row>
    <row r="419" spans="2:34" s="1" customFormat="1" ht="12.75">
      <c r="B419" s="124"/>
      <c r="C419" s="124"/>
      <c r="D419" s="124"/>
      <c r="E419" s="124"/>
      <c r="F419" s="124"/>
      <c r="G419" s="124"/>
      <c r="H419" s="124"/>
      <c r="I419" s="124"/>
      <c r="J419" s="124"/>
      <c r="K419" s="124"/>
      <c r="L419" s="124"/>
      <c r="M419" s="124"/>
      <c r="N419" s="73"/>
      <c r="O419" s="120">
        <v>179</v>
      </c>
      <c r="P419" s="121" t="s">
        <v>411</v>
      </c>
      <c r="Q419" s="121"/>
      <c r="R419" s="121"/>
      <c r="S419" s="118"/>
      <c r="T419" s="118"/>
      <c r="AF419" s="12"/>
      <c r="AG419" s="12"/>
      <c r="AH419" s="12"/>
    </row>
    <row r="420" spans="2:34" s="1" customFormat="1" ht="12.75">
      <c r="B420" s="124"/>
      <c r="C420" s="124"/>
      <c r="D420" s="124"/>
      <c r="E420" s="124"/>
      <c r="F420" s="124"/>
      <c r="G420" s="124"/>
      <c r="H420" s="124"/>
      <c r="I420" s="124"/>
      <c r="J420" s="124"/>
      <c r="K420" s="124"/>
      <c r="L420" s="124"/>
      <c r="M420" s="124"/>
      <c r="N420" s="73"/>
      <c r="O420" s="120">
        <v>180</v>
      </c>
      <c r="P420" s="121" t="s">
        <v>412</v>
      </c>
      <c r="Q420" s="121"/>
      <c r="R420" s="121"/>
      <c r="S420" s="118"/>
      <c r="T420" s="118"/>
      <c r="AF420" s="12"/>
      <c r="AG420" s="12"/>
      <c r="AH420" s="12"/>
    </row>
    <row r="421" spans="2:34" s="1" customFormat="1" ht="12.75">
      <c r="B421" s="124"/>
      <c r="C421" s="124"/>
      <c r="D421" s="124"/>
      <c r="E421" s="124"/>
      <c r="F421" s="124"/>
      <c r="G421" s="124"/>
      <c r="H421" s="124"/>
      <c r="I421" s="124"/>
      <c r="J421" s="124"/>
      <c r="K421" s="124"/>
      <c r="L421" s="124"/>
      <c r="M421" s="124"/>
      <c r="N421" s="73"/>
      <c r="O421" s="120">
        <v>181</v>
      </c>
      <c r="P421" s="121" t="s">
        <v>413</v>
      </c>
      <c r="Q421" s="121"/>
      <c r="R421" s="121"/>
      <c r="S421" s="118"/>
      <c r="T421" s="118"/>
      <c r="AF421" s="12"/>
      <c r="AG421" s="12"/>
      <c r="AH421" s="12"/>
    </row>
    <row r="422" spans="2:34" s="1" customFormat="1" ht="12.75">
      <c r="B422" s="124"/>
      <c r="C422" s="124"/>
      <c r="D422" s="124"/>
      <c r="E422" s="124"/>
      <c r="F422" s="124"/>
      <c r="G422" s="124"/>
      <c r="H422" s="124"/>
      <c r="I422" s="124"/>
      <c r="J422" s="124"/>
      <c r="K422" s="124"/>
      <c r="L422" s="124"/>
      <c r="M422" s="124"/>
      <c r="N422" s="73"/>
      <c r="O422" s="120">
        <v>182</v>
      </c>
      <c r="P422" s="121" t="s">
        <v>414</v>
      </c>
      <c r="Q422" s="121"/>
      <c r="R422" s="121"/>
      <c r="S422" s="118"/>
      <c r="T422" s="118"/>
      <c r="AF422" s="12"/>
      <c r="AG422" s="12"/>
      <c r="AH422" s="12"/>
    </row>
    <row r="423" spans="2:34" s="1" customFormat="1" ht="12.75">
      <c r="B423" s="124"/>
      <c r="C423" s="124"/>
      <c r="D423" s="124"/>
      <c r="E423" s="124"/>
      <c r="F423" s="124"/>
      <c r="G423" s="124"/>
      <c r="H423" s="124"/>
      <c r="I423" s="124"/>
      <c r="J423" s="124"/>
      <c r="K423" s="124"/>
      <c r="L423" s="124"/>
      <c r="M423" s="124"/>
      <c r="N423" s="73"/>
      <c r="O423" s="120">
        <v>183</v>
      </c>
      <c r="P423" s="121" t="s">
        <v>415</v>
      </c>
      <c r="Q423" s="121"/>
      <c r="R423" s="121"/>
      <c r="S423" s="118"/>
      <c r="T423" s="118"/>
      <c r="AF423" s="12"/>
      <c r="AG423" s="12"/>
      <c r="AH423" s="12"/>
    </row>
    <row r="424" spans="2:34" s="1" customFormat="1" ht="12.75">
      <c r="B424" s="124"/>
      <c r="C424" s="124"/>
      <c r="D424" s="124"/>
      <c r="E424" s="124"/>
      <c r="F424" s="124"/>
      <c r="G424" s="124"/>
      <c r="H424" s="124"/>
      <c r="I424" s="124"/>
      <c r="J424" s="124"/>
      <c r="K424" s="124"/>
      <c r="L424" s="124"/>
      <c r="M424" s="124"/>
      <c r="N424" s="73"/>
      <c r="O424" s="120">
        <v>184</v>
      </c>
      <c r="P424" s="121" t="s">
        <v>416</v>
      </c>
      <c r="Q424" s="121"/>
      <c r="R424" s="121"/>
      <c r="S424" s="118"/>
      <c r="T424" s="118"/>
      <c r="AF424" s="12"/>
      <c r="AG424" s="12"/>
      <c r="AH424" s="12"/>
    </row>
    <row r="425" spans="2:34" s="1" customFormat="1" ht="12.75">
      <c r="B425" s="124"/>
      <c r="C425" s="124"/>
      <c r="D425" s="124"/>
      <c r="E425" s="124"/>
      <c r="F425" s="124"/>
      <c r="G425" s="124"/>
      <c r="H425" s="124"/>
      <c r="I425" s="124"/>
      <c r="J425" s="124"/>
      <c r="K425" s="124"/>
      <c r="L425" s="124"/>
      <c r="M425" s="124"/>
      <c r="N425" s="73"/>
      <c r="O425" s="120">
        <v>185</v>
      </c>
      <c r="P425" s="121" t="s">
        <v>417</v>
      </c>
      <c r="Q425" s="121"/>
      <c r="R425" s="121"/>
      <c r="S425" s="118"/>
      <c r="T425" s="118"/>
      <c r="AF425" s="12"/>
      <c r="AG425" s="12"/>
      <c r="AH425" s="12"/>
    </row>
    <row r="426" spans="2:34" s="1" customFormat="1" ht="12.75">
      <c r="B426" s="124"/>
      <c r="C426" s="124"/>
      <c r="D426" s="124"/>
      <c r="E426" s="124"/>
      <c r="F426" s="124"/>
      <c r="G426" s="124"/>
      <c r="H426" s="124"/>
      <c r="I426" s="124"/>
      <c r="J426" s="124"/>
      <c r="K426" s="124"/>
      <c r="L426" s="124"/>
      <c r="M426" s="124"/>
      <c r="N426" s="73"/>
      <c r="O426" s="120">
        <v>191</v>
      </c>
      <c r="P426" s="121" t="s">
        <v>418</v>
      </c>
      <c r="Q426" s="121"/>
      <c r="R426" s="121"/>
      <c r="S426" s="118"/>
      <c r="T426" s="118"/>
      <c r="AF426" s="12"/>
      <c r="AG426" s="12"/>
      <c r="AH426" s="12"/>
    </row>
    <row r="427" spans="2:34" s="1" customFormat="1" ht="12.75">
      <c r="B427" s="124"/>
      <c r="C427" s="124"/>
      <c r="D427" s="124"/>
      <c r="E427" s="124"/>
      <c r="F427" s="124"/>
      <c r="G427" s="124"/>
      <c r="H427" s="124"/>
      <c r="I427" s="124"/>
      <c r="J427" s="124"/>
      <c r="K427" s="124"/>
      <c r="L427" s="124"/>
      <c r="M427" s="124"/>
      <c r="N427" s="73"/>
      <c r="O427" s="120">
        <v>192</v>
      </c>
      <c r="P427" s="121" t="s">
        <v>419</v>
      </c>
      <c r="Q427" s="121"/>
      <c r="R427" s="121"/>
      <c r="S427" s="118"/>
      <c r="T427" s="118"/>
      <c r="AF427" s="12"/>
      <c r="AG427" s="12"/>
      <c r="AH427" s="12"/>
    </row>
    <row r="428" spans="2:34" s="1" customFormat="1" ht="12.75">
      <c r="B428" s="124"/>
      <c r="C428" s="124"/>
      <c r="D428" s="124"/>
      <c r="E428" s="124"/>
      <c r="F428" s="124"/>
      <c r="G428" s="124"/>
      <c r="H428" s="124"/>
      <c r="I428" s="124"/>
      <c r="J428" s="124"/>
      <c r="K428" s="124"/>
      <c r="L428" s="124"/>
      <c r="M428" s="124"/>
      <c r="N428" s="73"/>
      <c r="O428" s="120">
        <v>193</v>
      </c>
      <c r="P428" s="121" t="s">
        <v>420</v>
      </c>
      <c r="Q428" s="121"/>
      <c r="R428" s="121"/>
      <c r="S428" s="118"/>
      <c r="T428" s="118"/>
      <c r="AF428" s="12"/>
      <c r="AG428" s="12"/>
      <c r="AH428" s="12"/>
    </row>
    <row r="429" spans="2:34" s="1" customFormat="1" ht="12.75">
      <c r="B429" s="124"/>
      <c r="C429" s="124"/>
      <c r="D429" s="124"/>
      <c r="E429" s="124"/>
      <c r="F429" s="124"/>
      <c r="G429" s="124"/>
      <c r="H429" s="124"/>
      <c r="I429" s="124"/>
      <c r="J429" s="124"/>
      <c r="K429" s="124"/>
      <c r="L429" s="124"/>
      <c r="M429" s="124"/>
      <c r="N429" s="73"/>
      <c r="O429" s="120">
        <v>194</v>
      </c>
      <c r="P429" s="121" t="s">
        <v>421</v>
      </c>
      <c r="Q429" s="121"/>
      <c r="R429" s="121"/>
      <c r="S429" s="118"/>
      <c r="T429" s="118"/>
      <c r="AF429" s="12"/>
      <c r="AG429" s="12"/>
      <c r="AH429" s="12"/>
    </row>
    <row r="430" spans="2:34" s="1" customFormat="1" ht="12.75">
      <c r="B430" s="124"/>
      <c r="C430" s="124"/>
      <c r="D430" s="124"/>
      <c r="E430" s="124"/>
      <c r="F430" s="124"/>
      <c r="G430" s="124"/>
      <c r="H430" s="124"/>
      <c r="I430" s="124"/>
      <c r="J430" s="124"/>
      <c r="K430" s="124"/>
      <c r="L430" s="124"/>
      <c r="M430" s="124"/>
      <c r="N430" s="73"/>
      <c r="O430" s="120">
        <v>195</v>
      </c>
      <c r="P430" s="121" t="s">
        <v>422</v>
      </c>
      <c r="Q430" s="121"/>
      <c r="R430" s="121"/>
      <c r="S430" s="118"/>
      <c r="T430" s="118"/>
      <c r="AF430" s="12"/>
      <c r="AG430" s="12"/>
      <c r="AH430" s="12"/>
    </row>
    <row r="431" spans="2:34" s="1" customFormat="1" ht="12.75">
      <c r="B431" s="124"/>
      <c r="C431" s="124"/>
      <c r="D431" s="124"/>
      <c r="E431" s="124"/>
      <c r="F431" s="124"/>
      <c r="G431" s="124"/>
      <c r="H431" s="124"/>
      <c r="I431" s="124"/>
      <c r="J431" s="124"/>
      <c r="K431" s="124"/>
      <c r="L431" s="124"/>
      <c r="M431" s="124"/>
      <c r="N431" s="73"/>
      <c r="O431" s="120">
        <v>196</v>
      </c>
      <c r="P431" s="121" t="s">
        <v>423</v>
      </c>
      <c r="Q431" s="121"/>
      <c r="R431" s="121"/>
      <c r="S431" s="118"/>
      <c r="T431" s="118"/>
      <c r="AF431" s="12"/>
      <c r="AG431" s="12"/>
      <c r="AH431" s="12"/>
    </row>
    <row r="432" spans="2:34" s="1" customFormat="1" ht="12.75">
      <c r="B432" s="124"/>
      <c r="C432" s="124"/>
      <c r="D432" s="124"/>
      <c r="E432" s="124"/>
      <c r="F432" s="124"/>
      <c r="G432" s="124"/>
      <c r="H432" s="124"/>
      <c r="I432" s="124"/>
      <c r="J432" s="124"/>
      <c r="K432" s="124"/>
      <c r="L432" s="124"/>
      <c r="M432" s="124"/>
      <c r="N432" s="73"/>
      <c r="O432" s="120">
        <v>197</v>
      </c>
      <c r="P432" s="121" t="s">
        <v>424</v>
      </c>
      <c r="Q432" s="121"/>
      <c r="R432" s="121"/>
      <c r="S432" s="118"/>
      <c r="T432" s="118"/>
      <c r="AF432" s="12"/>
      <c r="AG432" s="12"/>
      <c r="AH432" s="12"/>
    </row>
    <row r="433" spans="2:34" s="1" customFormat="1" ht="12.75">
      <c r="B433" s="124"/>
      <c r="C433" s="124"/>
      <c r="D433" s="124"/>
      <c r="E433" s="124"/>
      <c r="F433" s="124"/>
      <c r="G433" s="124"/>
      <c r="H433" s="124"/>
      <c r="I433" s="124"/>
      <c r="J433" s="124"/>
      <c r="K433" s="124"/>
      <c r="L433" s="124"/>
      <c r="M433" s="124"/>
      <c r="N433" s="73"/>
      <c r="O433" s="120">
        <v>198</v>
      </c>
      <c r="P433" s="121" t="s">
        <v>425</v>
      </c>
      <c r="Q433" s="121"/>
      <c r="R433" s="121"/>
      <c r="S433" s="118"/>
      <c r="T433" s="118"/>
      <c r="AF433" s="12"/>
      <c r="AG433" s="12"/>
      <c r="AH433" s="12"/>
    </row>
    <row r="434" spans="2:34" s="1" customFormat="1" ht="12.75">
      <c r="B434" s="124"/>
      <c r="C434" s="124"/>
      <c r="D434" s="124"/>
      <c r="E434" s="124"/>
      <c r="F434" s="124"/>
      <c r="G434" s="124"/>
      <c r="H434" s="124"/>
      <c r="I434" s="124"/>
      <c r="J434" s="124"/>
      <c r="K434" s="124"/>
      <c r="L434" s="124"/>
      <c r="M434" s="124"/>
      <c r="N434" s="73"/>
      <c r="O434" s="120">
        <v>200</v>
      </c>
      <c r="P434" s="121" t="s">
        <v>426</v>
      </c>
      <c r="Q434" s="121"/>
      <c r="R434" s="121"/>
      <c r="S434" s="118"/>
      <c r="T434" s="118"/>
      <c r="AF434" s="12"/>
      <c r="AG434" s="12"/>
      <c r="AH434" s="12"/>
    </row>
    <row r="435" spans="2:34" s="1" customFormat="1" ht="12.75">
      <c r="B435" s="124"/>
      <c r="C435" s="124"/>
      <c r="D435" s="124"/>
      <c r="E435" s="124"/>
      <c r="F435" s="124"/>
      <c r="G435" s="124"/>
      <c r="H435" s="124"/>
      <c r="I435" s="124"/>
      <c r="J435" s="124"/>
      <c r="K435" s="124"/>
      <c r="L435" s="124"/>
      <c r="M435" s="124"/>
      <c r="N435" s="73"/>
      <c r="O435" s="120">
        <v>201</v>
      </c>
      <c r="P435" s="121" t="s">
        <v>427</v>
      </c>
      <c r="Q435" s="121"/>
      <c r="R435" s="121"/>
      <c r="S435" s="118"/>
      <c r="T435" s="118"/>
      <c r="AF435" s="12"/>
      <c r="AG435" s="12"/>
      <c r="AH435" s="12"/>
    </row>
    <row r="436" spans="2:34" s="1" customFormat="1" ht="12.75">
      <c r="B436" s="124"/>
      <c r="C436" s="124"/>
      <c r="D436" s="124"/>
      <c r="E436" s="124"/>
      <c r="F436" s="124"/>
      <c r="G436" s="124"/>
      <c r="H436" s="124"/>
      <c r="I436" s="124"/>
      <c r="J436" s="124"/>
      <c r="K436" s="124"/>
      <c r="L436" s="124"/>
      <c r="M436" s="124"/>
      <c r="N436" s="73"/>
      <c r="O436" s="120">
        <v>202</v>
      </c>
      <c r="P436" s="121" t="s">
        <v>428</v>
      </c>
      <c r="Q436" s="121"/>
      <c r="R436" s="121"/>
      <c r="S436" s="118"/>
      <c r="T436" s="118"/>
      <c r="AF436" s="12"/>
      <c r="AG436" s="12"/>
      <c r="AH436" s="12"/>
    </row>
    <row r="437" spans="2:34" s="1" customFormat="1" ht="12.75">
      <c r="B437" s="124"/>
      <c r="C437" s="124"/>
      <c r="D437" s="124"/>
      <c r="E437" s="124"/>
      <c r="F437" s="124"/>
      <c r="G437" s="124"/>
      <c r="H437" s="124"/>
      <c r="I437" s="124"/>
      <c r="J437" s="124"/>
      <c r="K437" s="124"/>
      <c r="L437" s="124"/>
      <c r="M437" s="124"/>
      <c r="N437" s="73"/>
      <c r="O437" s="120">
        <v>203</v>
      </c>
      <c r="P437" s="121" t="s">
        <v>429</v>
      </c>
      <c r="Q437" s="121"/>
      <c r="R437" s="121"/>
      <c r="S437" s="118"/>
      <c r="T437" s="118"/>
      <c r="AF437" s="12"/>
      <c r="AG437" s="12"/>
      <c r="AH437" s="12"/>
    </row>
    <row r="438" spans="2:34" s="1" customFormat="1" ht="12.75">
      <c r="B438" s="124"/>
      <c r="C438" s="124"/>
      <c r="D438" s="124"/>
      <c r="E438" s="124"/>
      <c r="F438" s="124"/>
      <c r="G438" s="124"/>
      <c r="H438" s="124"/>
      <c r="I438" s="124"/>
      <c r="J438" s="124"/>
      <c r="K438" s="124"/>
      <c r="L438" s="124"/>
      <c r="M438" s="124"/>
      <c r="N438" s="73"/>
      <c r="O438" s="120">
        <v>204</v>
      </c>
      <c r="P438" s="121" t="s">
        <v>430</v>
      </c>
      <c r="Q438" s="121"/>
      <c r="R438" s="121"/>
      <c r="S438" s="118"/>
      <c r="T438" s="118"/>
      <c r="AF438" s="12"/>
      <c r="AG438" s="12"/>
      <c r="AH438" s="12"/>
    </row>
    <row r="439" spans="2:34" s="1" customFormat="1" ht="12.75">
      <c r="B439" s="124"/>
      <c r="C439" s="124"/>
      <c r="D439" s="124"/>
      <c r="E439" s="124"/>
      <c r="F439" s="124"/>
      <c r="G439" s="124"/>
      <c r="H439" s="124"/>
      <c r="I439" s="124"/>
      <c r="J439" s="124"/>
      <c r="K439" s="124"/>
      <c r="L439" s="124"/>
      <c r="M439" s="124"/>
      <c r="N439" s="73"/>
      <c r="O439" s="120">
        <v>205</v>
      </c>
      <c r="P439" s="121" t="s">
        <v>431</v>
      </c>
      <c r="Q439" s="121"/>
      <c r="R439" s="121"/>
      <c r="S439" s="118"/>
      <c r="T439" s="118"/>
      <c r="AF439" s="12"/>
      <c r="AG439" s="12"/>
      <c r="AH439" s="12"/>
    </row>
    <row r="440" spans="2:34" s="1" customFormat="1" ht="12.75">
      <c r="B440" s="124"/>
      <c r="C440" s="124"/>
      <c r="D440" s="124"/>
      <c r="E440" s="124"/>
      <c r="F440" s="124"/>
      <c r="G440" s="124"/>
      <c r="H440" s="124"/>
      <c r="I440" s="124"/>
      <c r="J440" s="124"/>
      <c r="K440" s="124"/>
      <c r="L440" s="124"/>
      <c r="M440" s="124"/>
      <c r="N440" s="73"/>
      <c r="O440" s="120">
        <v>206</v>
      </c>
      <c r="P440" s="121" t="s">
        <v>432</v>
      </c>
      <c r="Q440" s="121"/>
      <c r="R440" s="121"/>
      <c r="S440" s="118"/>
      <c r="T440" s="118"/>
      <c r="AF440" s="12"/>
      <c r="AG440" s="12"/>
      <c r="AH440" s="12"/>
    </row>
    <row r="441" spans="2:34" s="1" customFormat="1" ht="12.75">
      <c r="B441" s="124"/>
      <c r="C441" s="124"/>
      <c r="D441" s="124"/>
      <c r="E441" s="124"/>
      <c r="F441" s="124"/>
      <c r="G441" s="124"/>
      <c r="H441" s="124"/>
      <c r="I441" s="124"/>
      <c r="J441" s="124"/>
      <c r="K441" s="124"/>
      <c r="L441" s="124"/>
      <c r="M441" s="124"/>
      <c r="N441" s="73"/>
      <c r="O441" s="120">
        <v>207</v>
      </c>
      <c r="P441" s="121" t="s">
        <v>433</v>
      </c>
      <c r="Q441" s="121"/>
      <c r="R441" s="121"/>
      <c r="S441" s="118"/>
      <c r="T441" s="118"/>
      <c r="AF441" s="12"/>
      <c r="AG441" s="12"/>
      <c r="AH441" s="12"/>
    </row>
    <row r="442" spans="2:34" s="1" customFormat="1" ht="12.75">
      <c r="B442" s="124"/>
      <c r="C442" s="124"/>
      <c r="D442" s="124"/>
      <c r="E442" s="124"/>
      <c r="F442" s="124"/>
      <c r="G442" s="124"/>
      <c r="H442" s="124"/>
      <c r="I442" s="124"/>
      <c r="J442" s="124"/>
      <c r="K442" s="124"/>
      <c r="L442" s="124"/>
      <c r="M442" s="124"/>
      <c r="N442" s="73"/>
      <c r="O442" s="120">
        <v>208</v>
      </c>
      <c r="P442" s="121" t="s">
        <v>434</v>
      </c>
      <c r="Q442" s="121"/>
      <c r="R442" s="121"/>
      <c r="S442" s="118"/>
      <c r="T442" s="118"/>
      <c r="AF442" s="12"/>
      <c r="AG442" s="12"/>
      <c r="AH442" s="12"/>
    </row>
    <row r="443" spans="2:34" s="1" customFormat="1" ht="12.75">
      <c r="B443" s="124"/>
      <c r="C443" s="124"/>
      <c r="D443" s="124"/>
      <c r="E443" s="124"/>
      <c r="F443" s="124"/>
      <c r="G443" s="124"/>
      <c r="H443" s="124"/>
      <c r="I443" s="124"/>
      <c r="J443" s="124"/>
      <c r="K443" s="124"/>
      <c r="L443" s="124"/>
      <c r="M443" s="124"/>
      <c r="N443" s="73"/>
      <c r="O443" s="120">
        <v>209</v>
      </c>
      <c r="P443" s="121" t="s">
        <v>435</v>
      </c>
      <c r="Q443" s="121"/>
      <c r="R443" s="121"/>
      <c r="S443" s="118"/>
      <c r="T443" s="118"/>
      <c r="AF443" s="12"/>
      <c r="AG443" s="12"/>
      <c r="AH443" s="12"/>
    </row>
    <row r="444" spans="2:34" s="1" customFormat="1" ht="12.75">
      <c r="B444" s="124"/>
      <c r="C444" s="124"/>
      <c r="D444" s="124"/>
      <c r="E444" s="124"/>
      <c r="F444" s="124"/>
      <c r="G444" s="124"/>
      <c r="H444" s="124"/>
      <c r="I444" s="124"/>
      <c r="J444" s="124"/>
      <c r="K444" s="124"/>
      <c r="L444" s="124"/>
      <c r="M444" s="124"/>
      <c r="N444" s="73"/>
      <c r="O444" s="120">
        <v>210</v>
      </c>
      <c r="P444" s="121" t="s">
        <v>436</v>
      </c>
      <c r="Q444" s="121"/>
      <c r="R444" s="121"/>
      <c r="S444" s="118"/>
      <c r="T444" s="118"/>
      <c r="AF444" s="12"/>
      <c r="AG444" s="12"/>
      <c r="AH444" s="12"/>
    </row>
    <row r="445" spans="2:34" s="1" customFormat="1" ht="12.75">
      <c r="B445" s="124"/>
      <c r="C445" s="124"/>
      <c r="D445" s="124"/>
      <c r="E445" s="124"/>
      <c r="F445" s="124"/>
      <c r="G445" s="124"/>
      <c r="H445" s="124"/>
      <c r="I445" s="124"/>
      <c r="J445" s="124"/>
      <c r="K445" s="124"/>
      <c r="L445" s="124"/>
      <c r="M445" s="124"/>
      <c r="N445" s="73"/>
      <c r="O445" s="120">
        <v>211</v>
      </c>
      <c r="P445" s="121" t="s">
        <v>437</v>
      </c>
      <c r="Q445" s="121"/>
      <c r="R445" s="121"/>
      <c r="S445" s="118"/>
      <c r="T445" s="118"/>
      <c r="AF445" s="12"/>
      <c r="AG445" s="12"/>
      <c r="AH445" s="12"/>
    </row>
    <row r="446" spans="2:34" s="1" customFormat="1" ht="12.75">
      <c r="B446" s="124"/>
      <c r="C446" s="124"/>
      <c r="D446" s="124"/>
      <c r="E446" s="124"/>
      <c r="F446" s="124"/>
      <c r="G446" s="124"/>
      <c r="H446" s="124"/>
      <c r="I446" s="124"/>
      <c r="J446" s="124"/>
      <c r="K446" s="124"/>
      <c r="L446" s="124"/>
      <c r="M446" s="124"/>
      <c r="N446" s="73"/>
      <c r="O446" s="120">
        <v>213</v>
      </c>
      <c r="P446" s="121" t="s">
        <v>438</v>
      </c>
      <c r="Q446" s="121"/>
      <c r="R446" s="121"/>
      <c r="S446" s="118"/>
      <c r="T446" s="118"/>
      <c r="AF446" s="12"/>
      <c r="AG446" s="12"/>
      <c r="AH446" s="12"/>
    </row>
    <row r="447" spans="2:34" s="1" customFormat="1" ht="12.75">
      <c r="B447" s="124"/>
      <c r="C447" s="124"/>
      <c r="D447" s="124"/>
      <c r="E447" s="124"/>
      <c r="F447" s="124"/>
      <c r="G447" s="124"/>
      <c r="H447" s="124"/>
      <c r="I447" s="124"/>
      <c r="J447" s="124"/>
      <c r="K447" s="124"/>
      <c r="L447" s="124"/>
      <c r="M447" s="124"/>
      <c r="N447" s="73"/>
      <c r="O447" s="120">
        <v>214</v>
      </c>
      <c r="P447" s="121" t="s">
        <v>439</v>
      </c>
      <c r="Q447" s="121"/>
      <c r="R447" s="121"/>
      <c r="S447" s="118"/>
      <c r="T447" s="118"/>
      <c r="AF447" s="12"/>
      <c r="AG447" s="12"/>
      <c r="AH447" s="12"/>
    </row>
    <row r="448" spans="2:34" s="1" customFormat="1" ht="12.75">
      <c r="B448" s="124"/>
      <c r="C448" s="124"/>
      <c r="D448" s="124"/>
      <c r="E448" s="124"/>
      <c r="F448" s="124"/>
      <c r="G448" s="124"/>
      <c r="H448" s="124"/>
      <c r="I448" s="124"/>
      <c r="J448" s="124"/>
      <c r="K448" s="124"/>
      <c r="L448" s="124"/>
      <c r="M448" s="124"/>
      <c r="N448" s="73"/>
      <c r="O448" s="120">
        <v>215</v>
      </c>
      <c r="P448" s="121" t="s">
        <v>440</v>
      </c>
      <c r="Q448" s="121"/>
      <c r="R448" s="121"/>
      <c r="S448" s="118"/>
      <c r="T448" s="118"/>
      <c r="AF448" s="12"/>
      <c r="AG448" s="12"/>
      <c r="AH448" s="12"/>
    </row>
    <row r="449" spans="2:34" s="1" customFormat="1" ht="12.75">
      <c r="B449" s="124"/>
      <c r="C449" s="124"/>
      <c r="D449" s="124"/>
      <c r="E449" s="124"/>
      <c r="F449" s="124"/>
      <c r="G449" s="124"/>
      <c r="H449" s="124"/>
      <c r="I449" s="124"/>
      <c r="J449" s="124"/>
      <c r="K449" s="124"/>
      <c r="L449" s="124"/>
      <c r="M449" s="124"/>
      <c r="N449" s="73"/>
      <c r="O449" s="120">
        <v>216</v>
      </c>
      <c r="P449" s="121" t="s">
        <v>441</v>
      </c>
      <c r="Q449" s="121"/>
      <c r="R449" s="121"/>
      <c r="S449" s="118"/>
      <c r="T449" s="118"/>
      <c r="AF449" s="12"/>
      <c r="AG449" s="12"/>
      <c r="AH449" s="12"/>
    </row>
    <row r="450" spans="2:34" s="1" customFormat="1" ht="12.75">
      <c r="B450" s="124"/>
      <c r="C450" s="124"/>
      <c r="D450" s="124"/>
      <c r="E450" s="124"/>
      <c r="F450" s="124"/>
      <c r="G450" s="124"/>
      <c r="H450" s="124"/>
      <c r="I450" s="124"/>
      <c r="J450" s="124"/>
      <c r="K450" s="124"/>
      <c r="L450" s="124"/>
      <c r="M450" s="124"/>
      <c r="N450" s="73"/>
      <c r="O450" s="120">
        <v>217</v>
      </c>
      <c r="P450" s="121" t="s">
        <v>442</v>
      </c>
      <c r="Q450" s="121"/>
      <c r="R450" s="121"/>
      <c r="S450" s="118"/>
      <c r="T450" s="118"/>
      <c r="AF450" s="12"/>
      <c r="AG450" s="12"/>
      <c r="AH450" s="12"/>
    </row>
    <row r="451" spans="2:34" s="1" customFormat="1" ht="12.75">
      <c r="B451" s="124"/>
      <c r="C451" s="124"/>
      <c r="D451" s="124"/>
      <c r="E451" s="124"/>
      <c r="F451" s="124"/>
      <c r="G451" s="124"/>
      <c r="H451" s="124"/>
      <c r="I451" s="124"/>
      <c r="J451" s="124"/>
      <c r="K451" s="124"/>
      <c r="L451" s="124"/>
      <c r="M451" s="124"/>
      <c r="N451" s="73"/>
      <c r="O451" s="120">
        <v>218</v>
      </c>
      <c r="P451" s="121" t="s">
        <v>443</v>
      </c>
      <c r="Q451" s="121"/>
      <c r="R451" s="121"/>
      <c r="S451" s="118"/>
      <c r="T451" s="118"/>
      <c r="AF451" s="12"/>
      <c r="AG451" s="12"/>
      <c r="AH451" s="12"/>
    </row>
    <row r="452" spans="2:34" s="1" customFormat="1" ht="12.75">
      <c r="B452" s="124"/>
      <c r="C452" s="124"/>
      <c r="D452" s="124"/>
      <c r="E452" s="124"/>
      <c r="F452" s="124"/>
      <c r="G452" s="124"/>
      <c r="H452" s="124"/>
      <c r="I452" s="124"/>
      <c r="J452" s="124"/>
      <c r="K452" s="124"/>
      <c r="L452" s="124"/>
      <c r="M452" s="124"/>
      <c r="N452" s="73"/>
      <c r="O452" s="120">
        <v>219</v>
      </c>
      <c r="P452" s="121" t="s">
        <v>444</v>
      </c>
      <c r="Q452" s="121"/>
      <c r="R452" s="121"/>
      <c r="S452" s="118"/>
      <c r="T452" s="118"/>
      <c r="AF452" s="12"/>
      <c r="AG452" s="12"/>
      <c r="AH452" s="12"/>
    </row>
    <row r="453" spans="2:34" s="1" customFormat="1" ht="12.75">
      <c r="B453" s="124"/>
      <c r="C453" s="124"/>
      <c r="D453" s="124"/>
      <c r="E453" s="124"/>
      <c r="F453" s="124"/>
      <c r="G453" s="124"/>
      <c r="H453" s="124"/>
      <c r="I453" s="124"/>
      <c r="J453" s="124"/>
      <c r="K453" s="124"/>
      <c r="L453" s="124"/>
      <c r="M453" s="124"/>
      <c r="N453" s="73"/>
      <c r="O453" s="120">
        <v>221</v>
      </c>
      <c r="P453" s="121" t="s">
        <v>445</v>
      </c>
      <c r="Q453" s="121"/>
      <c r="R453" s="121"/>
      <c r="S453" s="118"/>
      <c r="T453" s="118"/>
      <c r="AF453" s="12"/>
      <c r="AG453" s="12"/>
      <c r="AH453" s="12"/>
    </row>
    <row r="454" spans="2:34" s="1" customFormat="1" ht="12.75">
      <c r="B454" s="124"/>
      <c r="C454" s="124"/>
      <c r="D454" s="124"/>
      <c r="E454" s="124"/>
      <c r="F454" s="124"/>
      <c r="G454" s="124"/>
      <c r="H454" s="124"/>
      <c r="I454" s="124"/>
      <c r="J454" s="124"/>
      <c r="K454" s="124"/>
      <c r="L454" s="124"/>
      <c r="M454" s="124"/>
      <c r="N454" s="73"/>
      <c r="O454" s="120">
        <v>222</v>
      </c>
      <c r="P454" s="121" t="s">
        <v>446</v>
      </c>
      <c r="Q454" s="121"/>
      <c r="R454" s="121"/>
      <c r="S454" s="118"/>
      <c r="T454" s="118"/>
      <c r="AF454" s="12"/>
      <c r="AG454" s="12"/>
      <c r="AH454" s="12"/>
    </row>
    <row r="455" spans="2:34" s="1" customFormat="1" ht="12.75">
      <c r="B455" s="124"/>
      <c r="C455" s="124"/>
      <c r="D455" s="124"/>
      <c r="E455" s="124"/>
      <c r="F455" s="124"/>
      <c r="G455" s="124"/>
      <c r="H455" s="124"/>
      <c r="I455" s="124"/>
      <c r="J455" s="124"/>
      <c r="K455" s="124"/>
      <c r="L455" s="124"/>
      <c r="M455" s="124"/>
      <c r="N455" s="73"/>
      <c r="O455" s="120">
        <v>223</v>
      </c>
      <c r="P455" s="121" t="s">
        <v>447</v>
      </c>
      <c r="Q455" s="121"/>
      <c r="R455" s="121"/>
      <c r="S455" s="118"/>
      <c r="T455" s="118"/>
      <c r="AF455" s="12"/>
      <c r="AG455" s="12"/>
      <c r="AH455" s="12"/>
    </row>
    <row r="456" spans="2:34" s="1" customFormat="1" ht="12.75">
      <c r="B456" s="124"/>
      <c r="C456" s="124"/>
      <c r="D456" s="124"/>
      <c r="E456" s="124"/>
      <c r="F456" s="124"/>
      <c r="G456" s="124"/>
      <c r="H456" s="124"/>
      <c r="I456" s="124"/>
      <c r="J456" s="124"/>
      <c r="K456" s="124"/>
      <c r="L456" s="124"/>
      <c r="M456" s="124"/>
      <c r="N456" s="73"/>
      <c r="O456" s="120">
        <v>224</v>
      </c>
      <c r="P456" s="121" t="s">
        <v>448</v>
      </c>
      <c r="Q456" s="121"/>
      <c r="R456" s="121"/>
      <c r="S456" s="118"/>
      <c r="T456" s="118"/>
      <c r="AF456" s="12"/>
      <c r="AG456" s="12"/>
      <c r="AH456" s="12"/>
    </row>
    <row r="457" spans="2:34" s="1" customFormat="1" ht="12.75">
      <c r="B457" s="124"/>
      <c r="C457" s="124"/>
      <c r="D457" s="124"/>
      <c r="E457" s="124"/>
      <c r="F457" s="124"/>
      <c r="G457" s="124"/>
      <c r="H457" s="124"/>
      <c r="I457" s="124"/>
      <c r="J457" s="124"/>
      <c r="K457" s="124"/>
      <c r="L457" s="124"/>
      <c r="M457" s="124"/>
      <c r="N457" s="73"/>
      <c r="O457" s="120">
        <v>225</v>
      </c>
      <c r="P457" s="121" t="s">
        <v>449</v>
      </c>
      <c r="Q457" s="121"/>
      <c r="R457" s="121"/>
      <c r="S457" s="118"/>
      <c r="T457" s="118"/>
      <c r="AF457" s="12"/>
      <c r="AG457" s="12"/>
      <c r="AH457" s="12"/>
    </row>
    <row r="458" spans="2:34" s="1" customFormat="1" ht="12.75">
      <c r="B458" s="124"/>
      <c r="C458" s="124"/>
      <c r="D458" s="124"/>
      <c r="E458" s="124"/>
      <c r="F458" s="124"/>
      <c r="G458" s="124"/>
      <c r="H458" s="124"/>
      <c r="I458" s="124"/>
      <c r="J458" s="124"/>
      <c r="K458" s="124"/>
      <c r="L458" s="124"/>
      <c r="M458" s="124"/>
      <c r="N458" s="73"/>
      <c r="O458" s="120">
        <v>226</v>
      </c>
      <c r="P458" s="121" t="s">
        <v>450</v>
      </c>
      <c r="Q458" s="121"/>
      <c r="R458" s="121"/>
      <c r="S458" s="118"/>
      <c r="T458" s="118"/>
      <c r="AF458" s="12"/>
      <c r="AG458" s="12"/>
      <c r="AH458" s="12"/>
    </row>
    <row r="459" spans="2:34" s="1" customFormat="1" ht="12.75">
      <c r="B459" s="124"/>
      <c r="C459" s="124"/>
      <c r="D459" s="124"/>
      <c r="E459" s="124"/>
      <c r="F459" s="124"/>
      <c r="G459" s="124"/>
      <c r="H459" s="124"/>
      <c r="I459" s="124"/>
      <c r="J459" s="124"/>
      <c r="K459" s="124"/>
      <c r="L459" s="124"/>
      <c r="M459" s="124"/>
      <c r="N459" s="73"/>
      <c r="O459" s="120">
        <v>228</v>
      </c>
      <c r="P459" s="121" t="s">
        <v>451</v>
      </c>
      <c r="Q459" s="121"/>
      <c r="R459" s="121"/>
      <c r="S459" s="118"/>
      <c r="T459" s="118"/>
      <c r="AF459" s="12"/>
      <c r="AG459" s="12"/>
      <c r="AH459" s="12"/>
    </row>
    <row r="460" spans="2:34" s="1" customFormat="1" ht="12.75">
      <c r="B460" s="124"/>
      <c r="C460" s="124"/>
      <c r="D460" s="124"/>
      <c r="E460" s="124"/>
      <c r="F460" s="124"/>
      <c r="G460" s="124"/>
      <c r="H460" s="124"/>
      <c r="I460" s="124"/>
      <c r="J460" s="124"/>
      <c r="K460" s="124"/>
      <c r="L460" s="124"/>
      <c r="M460" s="124"/>
      <c r="N460" s="73"/>
      <c r="O460" s="120">
        <v>229</v>
      </c>
      <c r="P460" s="121" t="s">
        <v>452</v>
      </c>
      <c r="Q460" s="121"/>
      <c r="R460" s="121"/>
      <c r="S460" s="118"/>
      <c r="T460" s="118"/>
      <c r="AF460" s="12"/>
      <c r="AG460" s="12"/>
      <c r="AH460" s="12"/>
    </row>
    <row r="461" spans="2:34" s="1" customFormat="1" ht="12.75">
      <c r="B461" s="124"/>
      <c r="C461" s="124"/>
      <c r="D461" s="124"/>
      <c r="E461" s="124"/>
      <c r="F461" s="124"/>
      <c r="G461" s="124"/>
      <c r="H461" s="124"/>
      <c r="I461" s="124"/>
      <c r="J461" s="124"/>
      <c r="K461" s="124"/>
      <c r="L461" s="124"/>
      <c r="M461" s="124"/>
      <c r="N461" s="73"/>
      <c r="O461" s="120">
        <v>230</v>
      </c>
      <c r="P461" s="121" t="s">
        <v>453</v>
      </c>
      <c r="Q461" s="121"/>
      <c r="R461" s="121"/>
      <c r="S461" s="118"/>
      <c r="T461" s="118"/>
      <c r="AF461" s="12"/>
      <c r="AG461" s="12"/>
      <c r="AH461" s="12"/>
    </row>
    <row r="462" spans="2:34" s="1" customFormat="1" ht="12.75">
      <c r="B462" s="124"/>
      <c r="C462" s="124"/>
      <c r="D462" s="124"/>
      <c r="E462" s="124"/>
      <c r="F462" s="124"/>
      <c r="G462" s="124"/>
      <c r="H462" s="124"/>
      <c r="I462" s="124"/>
      <c r="J462" s="124"/>
      <c r="K462" s="124"/>
      <c r="L462" s="124"/>
      <c r="M462" s="124"/>
      <c r="N462" s="73"/>
      <c r="O462" s="120">
        <v>231</v>
      </c>
      <c r="P462" s="121" t="s">
        <v>454</v>
      </c>
      <c r="Q462" s="121"/>
      <c r="R462" s="121"/>
      <c r="S462" s="118"/>
      <c r="T462" s="118"/>
      <c r="AF462" s="12"/>
      <c r="AG462" s="12"/>
      <c r="AH462" s="12"/>
    </row>
    <row r="463" spans="2:34" s="1" customFormat="1" ht="12.75">
      <c r="B463" s="124"/>
      <c r="C463" s="124"/>
      <c r="D463" s="124"/>
      <c r="E463" s="124"/>
      <c r="F463" s="124"/>
      <c r="G463" s="124"/>
      <c r="H463" s="124"/>
      <c r="I463" s="124"/>
      <c r="J463" s="124"/>
      <c r="K463" s="124"/>
      <c r="L463" s="124"/>
      <c r="M463" s="124"/>
      <c r="N463" s="73"/>
      <c r="O463" s="120">
        <v>232</v>
      </c>
      <c r="P463" s="121" t="s">
        <v>455</v>
      </c>
      <c r="Q463" s="121"/>
      <c r="R463" s="121"/>
      <c r="S463" s="118"/>
      <c r="T463" s="118"/>
      <c r="AF463" s="12"/>
      <c r="AG463" s="12"/>
      <c r="AH463" s="12"/>
    </row>
    <row r="464" spans="2:34" s="1" customFormat="1" ht="12.75">
      <c r="B464" s="124"/>
      <c r="C464" s="124"/>
      <c r="D464" s="124"/>
      <c r="E464" s="124"/>
      <c r="F464" s="124"/>
      <c r="G464" s="124"/>
      <c r="H464" s="124"/>
      <c r="I464" s="124"/>
      <c r="J464" s="124"/>
      <c r="K464" s="124"/>
      <c r="L464" s="124"/>
      <c r="M464" s="124"/>
      <c r="N464" s="73"/>
      <c r="O464" s="120">
        <v>233</v>
      </c>
      <c r="P464" s="121" t="s">
        <v>456</v>
      </c>
      <c r="Q464" s="121"/>
      <c r="R464" s="121"/>
      <c r="S464" s="118"/>
      <c r="T464" s="118"/>
      <c r="AF464" s="12"/>
      <c r="AG464" s="12"/>
      <c r="AH464" s="12"/>
    </row>
    <row r="465" spans="2:34" s="1" customFormat="1" ht="12.75">
      <c r="B465" s="124"/>
      <c r="C465" s="124"/>
      <c r="D465" s="124"/>
      <c r="E465" s="124"/>
      <c r="F465" s="124"/>
      <c r="G465" s="124"/>
      <c r="H465" s="124"/>
      <c r="I465" s="124"/>
      <c r="J465" s="124"/>
      <c r="K465" s="124"/>
      <c r="L465" s="124"/>
      <c r="M465" s="124"/>
      <c r="N465" s="73"/>
      <c r="O465" s="120">
        <v>234</v>
      </c>
      <c r="P465" s="121" t="s">
        <v>457</v>
      </c>
      <c r="Q465" s="121"/>
      <c r="R465" s="121"/>
      <c r="S465" s="118"/>
      <c r="T465" s="118"/>
      <c r="AF465" s="12"/>
      <c r="AG465" s="12"/>
      <c r="AH465" s="12"/>
    </row>
    <row r="466" spans="2:34" s="1" customFormat="1" ht="12.75">
      <c r="B466" s="124"/>
      <c r="C466" s="124"/>
      <c r="D466" s="124"/>
      <c r="E466" s="124"/>
      <c r="F466" s="124"/>
      <c r="G466" s="124"/>
      <c r="H466" s="124"/>
      <c r="I466" s="124"/>
      <c r="J466" s="124"/>
      <c r="K466" s="124"/>
      <c r="L466" s="124"/>
      <c r="M466" s="124"/>
      <c r="N466" s="73"/>
      <c r="O466" s="120">
        <v>235</v>
      </c>
      <c r="P466" s="121" t="s">
        <v>458</v>
      </c>
      <c r="Q466" s="121"/>
      <c r="R466" s="121"/>
      <c r="S466" s="118"/>
      <c r="T466" s="118"/>
      <c r="AF466" s="12"/>
      <c r="AG466" s="12"/>
      <c r="AH466" s="12"/>
    </row>
    <row r="467" spans="2:34" s="1" customFormat="1" ht="12.75">
      <c r="B467" s="124"/>
      <c r="C467" s="124"/>
      <c r="D467" s="124"/>
      <c r="E467" s="124"/>
      <c r="F467" s="124"/>
      <c r="G467" s="124"/>
      <c r="H467" s="124"/>
      <c r="I467" s="124"/>
      <c r="J467" s="124"/>
      <c r="K467" s="124"/>
      <c r="L467" s="124"/>
      <c r="M467" s="124"/>
      <c r="N467" s="73"/>
      <c r="O467" s="120">
        <v>236</v>
      </c>
      <c r="P467" s="121" t="s">
        <v>459</v>
      </c>
      <c r="Q467" s="121"/>
      <c r="R467" s="121"/>
      <c r="S467" s="118"/>
      <c r="T467" s="118"/>
      <c r="AF467" s="12"/>
      <c r="AG467" s="12"/>
      <c r="AH467" s="12"/>
    </row>
    <row r="468" spans="2:34" s="1" customFormat="1" ht="12.75">
      <c r="B468" s="124"/>
      <c r="C468" s="124"/>
      <c r="D468" s="124"/>
      <c r="E468" s="124"/>
      <c r="F468" s="124"/>
      <c r="G468" s="124"/>
      <c r="H468" s="124"/>
      <c r="I468" s="124"/>
      <c r="J468" s="124"/>
      <c r="K468" s="124"/>
      <c r="L468" s="124"/>
      <c r="M468" s="124"/>
      <c r="N468" s="73"/>
      <c r="O468" s="120">
        <v>237</v>
      </c>
      <c r="P468" s="121" t="s">
        <v>460</v>
      </c>
      <c r="Q468" s="121"/>
      <c r="R468" s="121"/>
      <c r="S468" s="118"/>
      <c r="T468" s="118"/>
      <c r="AF468" s="12"/>
      <c r="AG468" s="12"/>
      <c r="AH468" s="12"/>
    </row>
    <row r="469" spans="2:34" s="1" customFormat="1" ht="12.75">
      <c r="B469" s="124"/>
      <c r="C469" s="124"/>
      <c r="D469" s="124"/>
      <c r="E469" s="124"/>
      <c r="F469" s="124"/>
      <c r="G469" s="124"/>
      <c r="H469" s="124"/>
      <c r="I469" s="124"/>
      <c r="J469" s="124"/>
      <c r="K469" s="124"/>
      <c r="L469" s="124"/>
      <c r="M469" s="124"/>
      <c r="N469" s="73"/>
      <c r="O469" s="120">
        <v>238</v>
      </c>
      <c r="P469" s="121" t="s">
        <v>461</v>
      </c>
      <c r="Q469" s="121"/>
      <c r="R469" s="121"/>
      <c r="S469" s="118"/>
      <c r="T469" s="118"/>
      <c r="AF469" s="12"/>
      <c r="AG469" s="12"/>
      <c r="AH469" s="12"/>
    </row>
    <row r="470" spans="2:34" s="1" customFormat="1" ht="12.75">
      <c r="B470" s="124"/>
      <c r="C470" s="124"/>
      <c r="D470" s="124"/>
      <c r="E470" s="124"/>
      <c r="F470" s="124"/>
      <c r="G470" s="124"/>
      <c r="H470" s="124"/>
      <c r="I470" s="124"/>
      <c r="J470" s="124"/>
      <c r="K470" s="124"/>
      <c r="L470" s="124"/>
      <c r="M470" s="124"/>
      <c r="N470" s="73"/>
      <c r="O470" s="120">
        <v>239</v>
      </c>
      <c r="P470" s="121" t="s">
        <v>462</v>
      </c>
      <c r="Q470" s="121"/>
      <c r="R470" s="121"/>
      <c r="S470" s="118"/>
      <c r="T470" s="118"/>
      <c r="AF470" s="12"/>
      <c r="AG470" s="12"/>
      <c r="AH470" s="12"/>
    </row>
    <row r="471" spans="2:34" s="1" customFormat="1" ht="12.75">
      <c r="B471" s="124"/>
      <c r="C471" s="124"/>
      <c r="D471" s="124"/>
      <c r="E471" s="124"/>
      <c r="F471" s="124"/>
      <c r="G471" s="124"/>
      <c r="H471" s="124"/>
      <c r="I471" s="124"/>
      <c r="J471" s="124"/>
      <c r="K471" s="124"/>
      <c r="L471" s="124"/>
      <c r="M471" s="124"/>
      <c r="N471" s="73"/>
      <c r="O471" s="120">
        <v>240</v>
      </c>
      <c r="P471" s="121" t="s">
        <v>463</v>
      </c>
      <c r="Q471" s="121"/>
      <c r="R471" s="121"/>
      <c r="S471" s="118"/>
      <c r="T471" s="118"/>
      <c r="AF471" s="12"/>
      <c r="AG471" s="12"/>
      <c r="AH471" s="12"/>
    </row>
    <row r="472" spans="2:34" s="1" customFormat="1" ht="12.75">
      <c r="B472" s="124"/>
      <c r="C472" s="124"/>
      <c r="D472" s="124"/>
      <c r="E472" s="124"/>
      <c r="F472" s="124"/>
      <c r="G472" s="124"/>
      <c r="H472" s="124"/>
      <c r="I472" s="124"/>
      <c r="J472" s="124"/>
      <c r="K472" s="124"/>
      <c r="L472" s="124"/>
      <c r="M472" s="124"/>
      <c r="N472" s="73"/>
      <c r="O472" s="120">
        <v>241</v>
      </c>
      <c r="P472" s="121" t="s">
        <v>464</v>
      </c>
      <c r="Q472" s="121"/>
      <c r="R472" s="121"/>
      <c r="S472" s="118"/>
      <c r="T472" s="118"/>
      <c r="AF472" s="12"/>
      <c r="AG472" s="12"/>
      <c r="AH472" s="12"/>
    </row>
    <row r="473" spans="2:34" s="1" customFormat="1" ht="12.75">
      <c r="B473" s="124"/>
      <c r="C473" s="124"/>
      <c r="D473" s="124"/>
      <c r="E473" s="124"/>
      <c r="F473" s="124"/>
      <c r="G473" s="124"/>
      <c r="H473" s="124"/>
      <c r="I473" s="124"/>
      <c r="J473" s="124"/>
      <c r="K473" s="124"/>
      <c r="L473" s="124"/>
      <c r="M473" s="124"/>
      <c r="N473" s="73"/>
      <c r="O473" s="120">
        <v>242</v>
      </c>
      <c r="P473" s="121" t="s">
        <v>465</v>
      </c>
      <c r="Q473" s="121"/>
      <c r="R473" s="121"/>
      <c r="S473" s="118"/>
      <c r="T473" s="118"/>
      <c r="AF473" s="12"/>
      <c r="AG473" s="12"/>
      <c r="AH473" s="12"/>
    </row>
    <row r="474" spans="2:34" s="1" customFormat="1" ht="12.75">
      <c r="B474" s="124"/>
      <c r="C474" s="124"/>
      <c r="D474" s="124"/>
      <c r="E474" s="124"/>
      <c r="F474" s="124"/>
      <c r="G474" s="124"/>
      <c r="H474" s="124"/>
      <c r="I474" s="124"/>
      <c r="J474" s="124"/>
      <c r="K474" s="124"/>
      <c r="L474" s="124"/>
      <c r="M474" s="124"/>
      <c r="N474" s="73"/>
      <c r="O474" s="120">
        <v>243</v>
      </c>
      <c r="P474" s="121" t="s">
        <v>466</v>
      </c>
      <c r="Q474" s="121"/>
      <c r="R474" s="121"/>
      <c r="S474" s="118"/>
      <c r="T474" s="118"/>
      <c r="AF474" s="12"/>
      <c r="AG474" s="12"/>
      <c r="AH474" s="12"/>
    </row>
    <row r="475" spans="2:34" s="1" customFormat="1" ht="12.75">
      <c r="B475" s="124"/>
      <c r="C475" s="124"/>
      <c r="D475" s="124"/>
      <c r="E475" s="124"/>
      <c r="F475" s="124"/>
      <c r="G475" s="124"/>
      <c r="H475" s="124"/>
      <c r="I475" s="124"/>
      <c r="J475" s="124"/>
      <c r="K475" s="124"/>
      <c r="L475" s="124"/>
      <c r="M475" s="124"/>
      <c r="N475" s="73"/>
      <c r="O475" s="120">
        <v>244</v>
      </c>
      <c r="P475" s="121" t="s">
        <v>467</v>
      </c>
      <c r="Q475" s="121"/>
      <c r="R475" s="121"/>
      <c r="S475" s="118"/>
      <c r="T475" s="118"/>
      <c r="AF475" s="12"/>
      <c r="AG475" s="12"/>
      <c r="AH475" s="12"/>
    </row>
    <row r="476" spans="2:34" s="1" customFormat="1" ht="12.75">
      <c r="B476" s="124"/>
      <c r="C476" s="124"/>
      <c r="D476" s="124"/>
      <c r="E476" s="124"/>
      <c r="F476" s="124"/>
      <c r="G476" s="124"/>
      <c r="H476" s="124"/>
      <c r="I476" s="124"/>
      <c r="J476" s="124"/>
      <c r="K476" s="124"/>
      <c r="L476" s="124"/>
      <c r="M476" s="124"/>
      <c r="N476" s="73"/>
      <c r="O476" s="120">
        <v>245</v>
      </c>
      <c r="P476" s="121" t="s">
        <v>468</v>
      </c>
      <c r="Q476" s="121"/>
      <c r="R476" s="121"/>
      <c r="S476" s="118"/>
      <c r="T476" s="118"/>
      <c r="AF476" s="12"/>
      <c r="AG476" s="12"/>
      <c r="AH476" s="12"/>
    </row>
    <row r="477" spans="2:34" s="1" customFormat="1" ht="12.75">
      <c r="B477" s="124"/>
      <c r="C477" s="124"/>
      <c r="D477" s="124"/>
      <c r="E477" s="124"/>
      <c r="F477" s="124"/>
      <c r="G477" s="124"/>
      <c r="H477" s="124"/>
      <c r="I477" s="124"/>
      <c r="J477" s="124"/>
      <c r="K477" s="124"/>
      <c r="L477" s="124"/>
      <c r="M477" s="124"/>
      <c r="N477" s="73"/>
      <c r="O477" s="120">
        <v>248</v>
      </c>
      <c r="P477" s="121" t="s">
        <v>469</v>
      </c>
      <c r="Q477" s="121"/>
      <c r="R477" s="121"/>
      <c r="S477" s="118"/>
      <c r="T477" s="118"/>
      <c r="AF477" s="12"/>
      <c r="AG477" s="12"/>
      <c r="AH477" s="12"/>
    </row>
    <row r="478" spans="2:34" s="1" customFormat="1" ht="12.75">
      <c r="B478" s="124"/>
      <c r="C478" s="124"/>
      <c r="D478" s="124"/>
      <c r="E478" s="124"/>
      <c r="F478" s="124"/>
      <c r="G478" s="124"/>
      <c r="H478" s="124"/>
      <c r="I478" s="124"/>
      <c r="J478" s="124"/>
      <c r="K478" s="124"/>
      <c r="L478" s="124"/>
      <c r="M478" s="124"/>
      <c r="N478" s="73"/>
      <c r="O478" s="120">
        <v>249</v>
      </c>
      <c r="P478" s="121" t="s">
        <v>470</v>
      </c>
      <c r="Q478" s="121"/>
      <c r="R478" s="121"/>
      <c r="S478" s="118"/>
      <c r="T478" s="118"/>
      <c r="AF478" s="12"/>
      <c r="AG478" s="12"/>
      <c r="AH478" s="12"/>
    </row>
    <row r="479" spans="2:34" s="1" customFormat="1" ht="12.75">
      <c r="B479" s="124"/>
      <c r="C479" s="124"/>
      <c r="D479" s="124"/>
      <c r="E479" s="124"/>
      <c r="F479" s="124"/>
      <c r="G479" s="124"/>
      <c r="H479" s="124"/>
      <c r="I479" s="124"/>
      <c r="J479" s="124"/>
      <c r="K479" s="124"/>
      <c r="L479" s="124"/>
      <c r="M479" s="124"/>
      <c r="N479" s="73"/>
      <c r="O479" s="120">
        <v>250</v>
      </c>
      <c r="P479" s="121" t="s">
        <v>471</v>
      </c>
      <c r="Q479" s="121"/>
      <c r="R479" s="121"/>
      <c r="S479" s="118"/>
      <c r="T479" s="118"/>
      <c r="AF479" s="12"/>
      <c r="AG479" s="12"/>
      <c r="AH479" s="12"/>
    </row>
    <row r="480" spans="2:34" s="1" customFormat="1" ht="12.75">
      <c r="B480" s="124"/>
      <c r="C480" s="124"/>
      <c r="D480" s="124"/>
      <c r="E480" s="124"/>
      <c r="F480" s="124"/>
      <c r="G480" s="124"/>
      <c r="H480" s="124"/>
      <c r="I480" s="124"/>
      <c r="J480" s="124"/>
      <c r="K480" s="124"/>
      <c r="L480" s="124"/>
      <c r="M480" s="124"/>
      <c r="N480" s="73"/>
      <c r="O480" s="120">
        <v>251</v>
      </c>
      <c r="P480" s="121" t="s">
        <v>472</v>
      </c>
      <c r="Q480" s="121"/>
      <c r="R480" s="121"/>
      <c r="S480" s="118"/>
      <c r="T480" s="118"/>
      <c r="AF480" s="12"/>
      <c r="AG480" s="12"/>
      <c r="AH480" s="12"/>
    </row>
    <row r="481" spans="2:34" s="1" customFormat="1" ht="12.75">
      <c r="B481" s="124"/>
      <c r="C481" s="124"/>
      <c r="D481" s="124"/>
      <c r="E481" s="124"/>
      <c r="F481" s="124"/>
      <c r="G481" s="124"/>
      <c r="H481" s="124"/>
      <c r="I481" s="124"/>
      <c r="J481" s="124"/>
      <c r="K481" s="124"/>
      <c r="L481" s="124"/>
      <c r="M481" s="124"/>
      <c r="N481" s="73"/>
      <c r="O481" s="120">
        <v>252</v>
      </c>
      <c r="P481" s="121" t="s">
        <v>473</v>
      </c>
      <c r="Q481" s="121"/>
      <c r="R481" s="121"/>
      <c r="S481" s="118"/>
      <c r="T481" s="118"/>
      <c r="AF481" s="12"/>
      <c r="AG481" s="12"/>
      <c r="AH481" s="12"/>
    </row>
    <row r="482" spans="2:34" s="1" customFormat="1" ht="12.75">
      <c r="B482" s="124"/>
      <c r="C482" s="124"/>
      <c r="D482" s="124"/>
      <c r="E482" s="124"/>
      <c r="F482" s="124"/>
      <c r="G482" s="124"/>
      <c r="H482" s="124"/>
      <c r="I482" s="124"/>
      <c r="J482" s="124"/>
      <c r="K482" s="124"/>
      <c r="L482" s="124"/>
      <c r="M482" s="124"/>
      <c r="N482" s="73"/>
      <c r="O482" s="120">
        <v>253</v>
      </c>
      <c r="P482" s="121" t="s">
        <v>474</v>
      </c>
      <c r="Q482" s="121"/>
      <c r="R482" s="121"/>
      <c r="S482" s="118"/>
      <c r="T482" s="118"/>
      <c r="AF482" s="12"/>
      <c r="AG482" s="12"/>
      <c r="AH482" s="12"/>
    </row>
    <row r="483" spans="2:34" s="1" customFormat="1" ht="12.75">
      <c r="B483" s="124"/>
      <c r="C483" s="124"/>
      <c r="D483" s="124"/>
      <c r="E483" s="124"/>
      <c r="F483" s="124"/>
      <c r="G483" s="124"/>
      <c r="H483" s="124"/>
      <c r="I483" s="124"/>
      <c r="J483" s="124"/>
      <c r="K483" s="124"/>
      <c r="L483" s="124"/>
      <c r="M483" s="124"/>
      <c r="N483" s="73"/>
      <c r="O483" s="120">
        <v>254</v>
      </c>
      <c r="P483" s="121" t="s">
        <v>475</v>
      </c>
      <c r="Q483" s="121"/>
      <c r="R483" s="121"/>
      <c r="S483" s="118"/>
      <c r="T483" s="118"/>
      <c r="AF483" s="12"/>
      <c r="AG483" s="12"/>
      <c r="AH483" s="12"/>
    </row>
    <row r="484" spans="2:34" s="1" customFormat="1" ht="12.75">
      <c r="B484" s="124"/>
      <c r="C484" s="124"/>
      <c r="D484" s="124"/>
      <c r="E484" s="124"/>
      <c r="F484" s="124"/>
      <c r="G484" s="124"/>
      <c r="H484" s="124"/>
      <c r="I484" s="124"/>
      <c r="J484" s="124"/>
      <c r="K484" s="124"/>
      <c r="L484" s="124"/>
      <c r="M484" s="124"/>
      <c r="N484" s="73"/>
      <c r="O484" s="120">
        <v>255</v>
      </c>
      <c r="P484" s="121" t="s">
        <v>476</v>
      </c>
      <c r="Q484" s="121"/>
      <c r="R484" s="121"/>
      <c r="S484" s="118"/>
      <c r="T484" s="118"/>
      <c r="AF484" s="12"/>
      <c r="AG484" s="12"/>
      <c r="AH484" s="12"/>
    </row>
    <row r="485" spans="2:34" s="1" customFormat="1" ht="12.75">
      <c r="B485" s="124"/>
      <c r="C485" s="124"/>
      <c r="D485" s="124"/>
      <c r="E485" s="124"/>
      <c r="F485" s="124"/>
      <c r="G485" s="124"/>
      <c r="H485" s="124"/>
      <c r="I485" s="124"/>
      <c r="J485" s="124"/>
      <c r="K485" s="124"/>
      <c r="L485" s="124"/>
      <c r="M485" s="124"/>
      <c r="N485" s="73"/>
      <c r="O485" s="120">
        <v>256</v>
      </c>
      <c r="P485" s="121" t="s">
        <v>477</v>
      </c>
      <c r="Q485" s="121"/>
      <c r="R485" s="121"/>
      <c r="S485" s="118"/>
      <c r="T485" s="118"/>
      <c r="AF485" s="12"/>
      <c r="AG485" s="12"/>
      <c r="AH485" s="12"/>
    </row>
    <row r="486" spans="2:34" s="1" customFormat="1" ht="12.75">
      <c r="B486" s="124"/>
      <c r="C486" s="124"/>
      <c r="D486" s="124"/>
      <c r="E486" s="124"/>
      <c r="F486" s="124"/>
      <c r="G486" s="124"/>
      <c r="H486" s="124"/>
      <c r="I486" s="124"/>
      <c r="J486" s="124"/>
      <c r="K486" s="124"/>
      <c r="L486" s="124"/>
      <c r="M486" s="124"/>
      <c r="N486" s="73"/>
      <c r="O486" s="120">
        <v>257</v>
      </c>
      <c r="P486" s="121" t="s">
        <v>478</v>
      </c>
      <c r="Q486" s="121"/>
      <c r="R486" s="121"/>
      <c r="S486" s="118"/>
      <c r="T486" s="118"/>
      <c r="AF486" s="12"/>
      <c r="AG486" s="12"/>
      <c r="AH486" s="12"/>
    </row>
    <row r="487" spans="2:34" s="1" customFormat="1" ht="12.75">
      <c r="B487" s="124"/>
      <c r="C487" s="124"/>
      <c r="D487" s="124"/>
      <c r="E487" s="124"/>
      <c r="F487" s="124"/>
      <c r="G487" s="124"/>
      <c r="H487" s="124"/>
      <c r="I487" s="124"/>
      <c r="J487" s="124"/>
      <c r="K487" s="124"/>
      <c r="L487" s="124"/>
      <c r="M487" s="124"/>
      <c r="N487" s="73"/>
      <c r="O487" s="120">
        <v>258</v>
      </c>
      <c r="P487" s="121" t="s">
        <v>479</v>
      </c>
      <c r="Q487" s="121"/>
      <c r="R487" s="121"/>
      <c r="S487" s="118"/>
      <c r="T487" s="118"/>
      <c r="AF487" s="12"/>
      <c r="AG487" s="12"/>
      <c r="AH487" s="12"/>
    </row>
    <row r="488" spans="2:34" s="1" customFormat="1" ht="12.75">
      <c r="B488" s="124"/>
      <c r="C488" s="124"/>
      <c r="D488" s="124"/>
      <c r="E488" s="124"/>
      <c r="F488" s="124"/>
      <c r="G488" s="124"/>
      <c r="H488" s="124"/>
      <c r="I488" s="124"/>
      <c r="J488" s="124"/>
      <c r="K488" s="124"/>
      <c r="L488" s="124"/>
      <c r="M488" s="124"/>
      <c r="N488" s="73"/>
      <c r="O488" s="120">
        <v>259</v>
      </c>
      <c r="P488" s="121" t="s">
        <v>480</v>
      </c>
      <c r="Q488" s="121"/>
      <c r="R488" s="121"/>
      <c r="S488" s="118"/>
      <c r="T488" s="118"/>
      <c r="AF488" s="12"/>
      <c r="AG488" s="12"/>
      <c r="AH488" s="12"/>
    </row>
    <row r="489" spans="2:34" s="1" customFormat="1" ht="12.75">
      <c r="B489" s="124"/>
      <c r="C489" s="124"/>
      <c r="D489" s="124"/>
      <c r="E489" s="124"/>
      <c r="F489" s="124"/>
      <c r="G489" s="124"/>
      <c r="H489" s="124"/>
      <c r="I489" s="124"/>
      <c r="J489" s="124"/>
      <c r="K489" s="124"/>
      <c r="L489" s="124"/>
      <c r="M489" s="124"/>
      <c r="N489" s="73"/>
      <c r="O489" s="120">
        <v>260</v>
      </c>
      <c r="P489" s="121" t="s">
        <v>481</v>
      </c>
      <c r="Q489" s="121"/>
      <c r="R489" s="121"/>
      <c r="S489" s="118"/>
      <c r="T489" s="118"/>
      <c r="AF489" s="12"/>
      <c r="AG489" s="12"/>
      <c r="AH489" s="12"/>
    </row>
    <row r="490" spans="2:34" s="1" customFormat="1" ht="12.75">
      <c r="B490" s="124"/>
      <c r="C490" s="124"/>
      <c r="D490" s="124"/>
      <c r="E490" s="124"/>
      <c r="F490" s="124"/>
      <c r="G490" s="124"/>
      <c r="H490" s="124"/>
      <c r="I490" s="124"/>
      <c r="J490" s="124"/>
      <c r="K490" s="124"/>
      <c r="L490" s="124"/>
      <c r="M490" s="124"/>
      <c r="N490" s="73"/>
      <c r="O490" s="120">
        <v>261</v>
      </c>
      <c r="P490" s="121" t="s">
        <v>482</v>
      </c>
      <c r="Q490" s="121"/>
      <c r="R490" s="121"/>
      <c r="S490" s="118"/>
      <c r="T490" s="118"/>
      <c r="AF490" s="12"/>
      <c r="AG490" s="12"/>
      <c r="AH490" s="12"/>
    </row>
    <row r="491" spans="2:34" s="1" customFormat="1" ht="12.75">
      <c r="B491" s="124"/>
      <c r="C491" s="124"/>
      <c r="D491" s="124"/>
      <c r="E491" s="124"/>
      <c r="F491" s="124"/>
      <c r="G491" s="124"/>
      <c r="H491" s="124"/>
      <c r="I491" s="124"/>
      <c r="J491" s="124"/>
      <c r="K491" s="124"/>
      <c r="L491" s="124"/>
      <c r="M491" s="124"/>
      <c r="N491" s="73"/>
      <c r="O491" s="120">
        <v>262</v>
      </c>
      <c r="P491" s="121" t="s">
        <v>483</v>
      </c>
      <c r="Q491" s="121"/>
      <c r="R491" s="121"/>
      <c r="S491" s="118"/>
      <c r="T491" s="118"/>
      <c r="AF491" s="12"/>
      <c r="AG491" s="12"/>
      <c r="AH491" s="12"/>
    </row>
    <row r="492" spans="2:34" s="1" customFormat="1" ht="12.75">
      <c r="B492" s="124"/>
      <c r="C492" s="124"/>
      <c r="D492" s="124"/>
      <c r="E492" s="124"/>
      <c r="F492" s="124"/>
      <c r="G492" s="124"/>
      <c r="H492" s="124"/>
      <c r="I492" s="124"/>
      <c r="J492" s="124"/>
      <c r="K492" s="124"/>
      <c r="L492" s="124"/>
      <c r="M492" s="124"/>
      <c r="N492" s="73"/>
      <c r="O492" s="120">
        <v>263</v>
      </c>
      <c r="P492" s="121" t="s">
        <v>484</v>
      </c>
      <c r="Q492" s="121"/>
      <c r="R492" s="121"/>
      <c r="S492" s="118"/>
      <c r="T492" s="118"/>
      <c r="AF492" s="12"/>
      <c r="AG492" s="12"/>
      <c r="AH492" s="12"/>
    </row>
    <row r="493" spans="2:34" s="1" customFormat="1" ht="12.75">
      <c r="B493" s="124"/>
      <c r="C493" s="124"/>
      <c r="D493" s="124"/>
      <c r="E493" s="124"/>
      <c r="F493" s="124"/>
      <c r="G493" s="124"/>
      <c r="H493" s="124"/>
      <c r="I493" s="124"/>
      <c r="J493" s="124"/>
      <c r="K493" s="124"/>
      <c r="L493" s="124"/>
      <c r="M493" s="124"/>
      <c r="N493" s="73"/>
      <c r="O493" s="120">
        <v>264</v>
      </c>
      <c r="P493" s="121" t="s">
        <v>485</v>
      </c>
      <c r="Q493" s="121"/>
      <c r="R493" s="121"/>
      <c r="S493" s="118"/>
      <c r="T493" s="118"/>
      <c r="AF493" s="12"/>
      <c r="AG493" s="12"/>
      <c r="AH493" s="12"/>
    </row>
    <row r="494" spans="2:34" s="1" customFormat="1" ht="12.75">
      <c r="B494" s="124"/>
      <c r="C494" s="124"/>
      <c r="D494" s="124"/>
      <c r="E494" s="124"/>
      <c r="F494" s="124"/>
      <c r="G494" s="124"/>
      <c r="H494" s="124"/>
      <c r="I494" s="124"/>
      <c r="J494" s="124"/>
      <c r="K494" s="124"/>
      <c r="L494" s="124"/>
      <c r="M494" s="124"/>
      <c r="N494" s="73"/>
      <c r="O494" s="120">
        <v>265</v>
      </c>
      <c r="P494" s="121" t="s">
        <v>486</v>
      </c>
      <c r="Q494" s="121"/>
      <c r="R494" s="121"/>
      <c r="S494" s="118"/>
      <c r="T494" s="118"/>
      <c r="AF494" s="12"/>
      <c r="AG494" s="12"/>
      <c r="AH494" s="12"/>
    </row>
    <row r="495" spans="2:34" s="1" customFormat="1" ht="12.75">
      <c r="B495" s="124"/>
      <c r="C495" s="124"/>
      <c r="D495" s="124"/>
      <c r="E495" s="124"/>
      <c r="F495" s="124"/>
      <c r="G495" s="124"/>
      <c r="H495" s="124"/>
      <c r="I495" s="124"/>
      <c r="J495" s="124"/>
      <c r="K495" s="124"/>
      <c r="L495" s="124"/>
      <c r="M495" s="124"/>
      <c r="N495" s="73"/>
      <c r="O495" s="120">
        <v>266</v>
      </c>
      <c r="P495" s="121" t="s">
        <v>487</v>
      </c>
      <c r="Q495" s="121"/>
      <c r="R495" s="121"/>
      <c r="S495" s="118"/>
      <c r="T495" s="118"/>
      <c r="AF495" s="12"/>
      <c r="AG495" s="12"/>
      <c r="AH495" s="12"/>
    </row>
    <row r="496" spans="2:34" s="1" customFormat="1" ht="12.75">
      <c r="B496" s="124"/>
      <c r="C496" s="124"/>
      <c r="D496" s="124"/>
      <c r="E496" s="124"/>
      <c r="F496" s="124"/>
      <c r="G496" s="124"/>
      <c r="H496" s="124"/>
      <c r="I496" s="124"/>
      <c r="J496" s="124"/>
      <c r="K496" s="124"/>
      <c r="L496" s="124"/>
      <c r="M496" s="124"/>
      <c r="N496" s="73"/>
      <c r="O496" s="120">
        <v>267</v>
      </c>
      <c r="P496" s="121" t="s">
        <v>488</v>
      </c>
      <c r="Q496" s="121"/>
      <c r="R496" s="121"/>
      <c r="S496" s="118"/>
      <c r="T496" s="118"/>
      <c r="AF496" s="12"/>
      <c r="AG496" s="12"/>
      <c r="AH496" s="12"/>
    </row>
    <row r="497" spans="2:34" s="1" customFormat="1" ht="12.75">
      <c r="B497" s="124"/>
      <c r="C497" s="124"/>
      <c r="D497" s="124"/>
      <c r="E497" s="124"/>
      <c r="F497" s="124"/>
      <c r="G497" s="124"/>
      <c r="H497" s="124"/>
      <c r="I497" s="124"/>
      <c r="J497" s="124"/>
      <c r="K497" s="124"/>
      <c r="L497" s="124"/>
      <c r="M497" s="124"/>
      <c r="N497" s="73"/>
      <c r="O497" s="120">
        <v>268</v>
      </c>
      <c r="P497" s="121" t="s">
        <v>489</v>
      </c>
      <c r="Q497" s="121"/>
      <c r="R497" s="121"/>
      <c r="S497" s="118"/>
      <c r="T497" s="118"/>
      <c r="AF497" s="12"/>
      <c r="AG497" s="12"/>
      <c r="AH497" s="12"/>
    </row>
    <row r="498" spans="2:34" s="1" customFormat="1" ht="12.75">
      <c r="B498" s="124"/>
      <c r="C498" s="124"/>
      <c r="D498" s="124"/>
      <c r="E498" s="124"/>
      <c r="F498" s="124"/>
      <c r="G498" s="124"/>
      <c r="H498" s="124"/>
      <c r="I498" s="124"/>
      <c r="J498" s="124"/>
      <c r="K498" s="124"/>
      <c r="L498" s="124"/>
      <c r="M498" s="124"/>
      <c r="N498" s="73"/>
      <c r="O498" s="120">
        <v>269</v>
      </c>
      <c r="P498" s="121" t="s">
        <v>490</v>
      </c>
      <c r="Q498" s="121"/>
      <c r="R498" s="121"/>
      <c r="S498" s="118"/>
      <c r="T498" s="118"/>
      <c r="AF498" s="12"/>
      <c r="AG498" s="12"/>
      <c r="AH498" s="12"/>
    </row>
    <row r="499" spans="2:34" s="1" customFormat="1" ht="12.75">
      <c r="B499" s="124"/>
      <c r="C499" s="124"/>
      <c r="D499" s="124"/>
      <c r="E499" s="124"/>
      <c r="F499" s="124"/>
      <c r="G499" s="124"/>
      <c r="H499" s="124"/>
      <c r="I499" s="124"/>
      <c r="J499" s="124"/>
      <c r="K499" s="124"/>
      <c r="L499" s="124"/>
      <c r="M499" s="124"/>
      <c r="N499" s="73"/>
      <c r="O499" s="120">
        <v>270</v>
      </c>
      <c r="P499" s="121" t="s">
        <v>491</v>
      </c>
      <c r="Q499" s="121"/>
      <c r="R499" s="121"/>
      <c r="S499" s="118"/>
      <c r="T499" s="118"/>
      <c r="AF499" s="12"/>
      <c r="AG499" s="12"/>
      <c r="AH499" s="12"/>
    </row>
    <row r="500" spans="2:34" s="1" customFormat="1" ht="12.75">
      <c r="B500" s="124"/>
      <c r="C500" s="124"/>
      <c r="D500" s="124"/>
      <c r="E500" s="124"/>
      <c r="F500" s="124"/>
      <c r="G500" s="124"/>
      <c r="H500" s="124"/>
      <c r="I500" s="124"/>
      <c r="J500" s="124"/>
      <c r="K500" s="124"/>
      <c r="L500" s="124"/>
      <c r="M500" s="124"/>
      <c r="N500" s="73"/>
      <c r="O500" s="120">
        <v>271</v>
      </c>
      <c r="P500" s="121" t="s">
        <v>492</v>
      </c>
      <c r="Q500" s="121"/>
      <c r="R500" s="121"/>
      <c r="S500" s="118"/>
      <c r="T500" s="118"/>
      <c r="AF500" s="12"/>
      <c r="AG500" s="12"/>
      <c r="AH500" s="12"/>
    </row>
    <row r="501" spans="2:34" s="1" customFormat="1" ht="12.75">
      <c r="B501" s="124"/>
      <c r="C501" s="124"/>
      <c r="D501" s="124"/>
      <c r="E501" s="124"/>
      <c r="F501" s="124"/>
      <c r="G501" s="124"/>
      <c r="H501" s="124"/>
      <c r="I501" s="124"/>
      <c r="J501" s="124"/>
      <c r="K501" s="124"/>
      <c r="L501" s="124"/>
      <c r="M501" s="124"/>
      <c r="N501" s="73"/>
      <c r="O501" s="120">
        <v>272</v>
      </c>
      <c r="P501" s="121" t="s">
        <v>493</v>
      </c>
      <c r="Q501" s="121"/>
      <c r="R501" s="121"/>
      <c r="S501" s="118"/>
      <c r="T501" s="118"/>
      <c r="AF501" s="12"/>
      <c r="AG501" s="12"/>
      <c r="AH501" s="12"/>
    </row>
    <row r="502" spans="2:34" s="1" customFormat="1" ht="12.75">
      <c r="B502" s="124"/>
      <c r="C502" s="124"/>
      <c r="D502" s="124"/>
      <c r="E502" s="124"/>
      <c r="F502" s="124"/>
      <c r="G502" s="124"/>
      <c r="H502" s="124"/>
      <c r="I502" s="124"/>
      <c r="J502" s="124"/>
      <c r="K502" s="124"/>
      <c r="L502" s="124"/>
      <c r="M502" s="124"/>
      <c r="N502" s="73"/>
      <c r="O502" s="120">
        <v>273</v>
      </c>
      <c r="P502" s="121" t="s">
        <v>494</v>
      </c>
      <c r="Q502" s="121"/>
      <c r="R502" s="121"/>
      <c r="S502" s="118"/>
      <c r="T502" s="118"/>
      <c r="AF502" s="12"/>
      <c r="AG502" s="12"/>
      <c r="AH502" s="12"/>
    </row>
    <row r="503" spans="2:34" s="1" customFormat="1" ht="12.75">
      <c r="B503" s="124"/>
      <c r="C503" s="124"/>
      <c r="D503" s="124"/>
      <c r="E503" s="124"/>
      <c r="F503" s="124"/>
      <c r="G503" s="124"/>
      <c r="H503" s="124"/>
      <c r="I503" s="124"/>
      <c r="J503" s="124"/>
      <c r="K503" s="124"/>
      <c r="L503" s="124"/>
      <c r="M503" s="124"/>
      <c r="N503" s="73"/>
      <c r="O503" s="120">
        <v>274</v>
      </c>
      <c r="P503" s="121" t="s">
        <v>495</v>
      </c>
      <c r="Q503" s="121"/>
      <c r="R503" s="121"/>
      <c r="S503" s="118"/>
      <c r="T503" s="118"/>
      <c r="AF503" s="12"/>
      <c r="AG503" s="12"/>
      <c r="AH503" s="12"/>
    </row>
    <row r="504" spans="2:34" s="1" customFormat="1" ht="12.75">
      <c r="B504" s="124"/>
      <c r="C504" s="124"/>
      <c r="D504" s="124"/>
      <c r="E504" s="124"/>
      <c r="F504" s="124"/>
      <c r="G504" s="124"/>
      <c r="H504" s="124"/>
      <c r="I504" s="124"/>
      <c r="J504" s="124"/>
      <c r="K504" s="124"/>
      <c r="L504" s="124"/>
      <c r="M504" s="124"/>
      <c r="N504" s="73"/>
      <c r="O504" s="120">
        <v>275</v>
      </c>
      <c r="P504" s="121" t="s">
        <v>496</v>
      </c>
      <c r="Q504" s="121"/>
      <c r="R504" s="121"/>
      <c r="S504" s="118"/>
      <c r="T504" s="118"/>
      <c r="AF504" s="12"/>
      <c r="AG504" s="12"/>
      <c r="AH504" s="12"/>
    </row>
    <row r="505" spans="2:34" s="1" customFormat="1" ht="12.75">
      <c r="B505" s="124"/>
      <c r="C505" s="124"/>
      <c r="D505" s="124"/>
      <c r="E505" s="124"/>
      <c r="F505" s="124"/>
      <c r="G505" s="124"/>
      <c r="H505" s="124"/>
      <c r="I505" s="124"/>
      <c r="J505" s="124"/>
      <c r="K505" s="124"/>
      <c r="L505" s="124"/>
      <c r="M505" s="124"/>
      <c r="N505" s="73"/>
      <c r="O505" s="120">
        <v>276</v>
      </c>
      <c r="P505" s="121" t="s">
        <v>497</v>
      </c>
      <c r="Q505" s="121"/>
      <c r="R505" s="121"/>
      <c r="S505" s="118"/>
      <c r="T505" s="118"/>
      <c r="AF505" s="12"/>
      <c r="AG505" s="12"/>
      <c r="AH505" s="12"/>
    </row>
    <row r="506" spans="2:34" s="1" customFormat="1" ht="12.75">
      <c r="B506" s="124"/>
      <c r="C506" s="124"/>
      <c r="D506" s="124"/>
      <c r="E506" s="124"/>
      <c r="F506" s="124"/>
      <c r="G506" s="124"/>
      <c r="H506" s="124"/>
      <c r="I506" s="124"/>
      <c r="J506" s="124"/>
      <c r="K506" s="124"/>
      <c r="L506" s="124"/>
      <c r="M506" s="124"/>
      <c r="N506" s="73"/>
      <c r="O506" s="120">
        <v>277</v>
      </c>
      <c r="P506" s="121" t="s">
        <v>498</v>
      </c>
      <c r="Q506" s="121"/>
      <c r="R506" s="121"/>
      <c r="S506" s="118"/>
      <c r="T506" s="118"/>
      <c r="AF506" s="12"/>
      <c r="AG506" s="12"/>
      <c r="AH506" s="12"/>
    </row>
    <row r="507" spans="2:34" s="1" customFormat="1" ht="12.75">
      <c r="B507" s="124"/>
      <c r="C507" s="124"/>
      <c r="D507" s="124"/>
      <c r="E507" s="124"/>
      <c r="F507" s="124"/>
      <c r="G507" s="124"/>
      <c r="H507" s="124"/>
      <c r="I507" s="124"/>
      <c r="J507" s="124"/>
      <c r="K507" s="124"/>
      <c r="L507" s="124"/>
      <c r="M507" s="124"/>
      <c r="N507" s="73"/>
      <c r="O507" s="120">
        <v>278</v>
      </c>
      <c r="P507" s="121" t="s">
        <v>499</v>
      </c>
      <c r="Q507" s="121"/>
      <c r="R507" s="121"/>
      <c r="S507" s="118"/>
      <c r="T507" s="118"/>
      <c r="AF507" s="12"/>
      <c r="AG507" s="12"/>
      <c r="AH507" s="12"/>
    </row>
    <row r="508" spans="2:34" s="1" customFormat="1" ht="12.75">
      <c r="B508" s="124"/>
      <c r="C508" s="124"/>
      <c r="D508" s="124"/>
      <c r="E508" s="124"/>
      <c r="F508" s="124"/>
      <c r="G508" s="124"/>
      <c r="H508" s="124"/>
      <c r="I508" s="124"/>
      <c r="J508" s="124"/>
      <c r="K508" s="124"/>
      <c r="L508" s="124"/>
      <c r="M508" s="124"/>
      <c r="N508" s="73"/>
      <c r="O508" s="120">
        <v>279</v>
      </c>
      <c r="P508" s="121" t="s">
        <v>500</v>
      </c>
      <c r="Q508" s="121"/>
      <c r="R508" s="121"/>
      <c r="S508" s="118"/>
      <c r="T508" s="118"/>
      <c r="AF508" s="12"/>
      <c r="AG508" s="12"/>
      <c r="AH508" s="12"/>
    </row>
    <row r="509" spans="2:34" s="1" customFormat="1" ht="12.75">
      <c r="B509" s="124"/>
      <c r="C509" s="124"/>
      <c r="D509" s="124"/>
      <c r="E509" s="124"/>
      <c r="F509" s="124"/>
      <c r="G509" s="124"/>
      <c r="H509" s="124"/>
      <c r="I509" s="124"/>
      <c r="J509" s="124"/>
      <c r="K509" s="124"/>
      <c r="L509" s="124"/>
      <c r="M509" s="124"/>
      <c r="N509" s="73"/>
      <c r="O509" s="120">
        <v>280</v>
      </c>
      <c r="P509" s="121" t="s">
        <v>501</v>
      </c>
      <c r="Q509" s="121"/>
      <c r="R509" s="121"/>
      <c r="S509" s="118"/>
      <c r="T509" s="118"/>
      <c r="AF509" s="12"/>
      <c r="AG509" s="12"/>
      <c r="AH509" s="12"/>
    </row>
    <row r="510" spans="2:34" s="1" customFormat="1" ht="12.75">
      <c r="B510" s="124"/>
      <c r="C510" s="124"/>
      <c r="D510" s="124"/>
      <c r="E510" s="124"/>
      <c r="F510" s="124"/>
      <c r="G510" s="124"/>
      <c r="H510" s="124"/>
      <c r="I510" s="124"/>
      <c r="J510" s="124"/>
      <c r="K510" s="124"/>
      <c r="L510" s="124"/>
      <c r="M510" s="124"/>
      <c r="N510" s="73"/>
      <c r="O510" s="120">
        <v>281</v>
      </c>
      <c r="P510" s="121" t="s">
        <v>502</v>
      </c>
      <c r="Q510" s="121"/>
      <c r="R510" s="121"/>
      <c r="S510" s="118"/>
      <c r="T510" s="118"/>
      <c r="AF510" s="12"/>
      <c r="AG510" s="12"/>
      <c r="AH510" s="12"/>
    </row>
    <row r="511" spans="2:34" s="1" customFormat="1" ht="12.75">
      <c r="B511" s="124"/>
      <c r="C511" s="124"/>
      <c r="D511" s="124"/>
      <c r="E511" s="124"/>
      <c r="F511" s="124"/>
      <c r="G511" s="124"/>
      <c r="H511" s="124"/>
      <c r="I511" s="124"/>
      <c r="J511" s="124"/>
      <c r="K511" s="124"/>
      <c r="L511" s="124"/>
      <c r="M511" s="124"/>
      <c r="N511" s="73"/>
      <c r="O511" s="120">
        <v>282</v>
      </c>
      <c r="P511" s="121" t="s">
        <v>503</v>
      </c>
      <c r="Q511" s="121"/>
      <c r="R511" s="121"/>
      <c r="S511" s="118"/>
      <c r="T511" s="118"/>
      <c r="AF511" s="12"/>
      <c r="AG511" s="12"/>
      <c r="AH511" s="12"/>
    </row>
    <row r="512" spans="2:34" s="1" customFormat="1" ht="12.75">
      <c r="B512" s="124"/>
      <c r="C512" s="124"/>
      <c r="D512" s="124"/>
      <c r="E512" s="124"/>
      <c r="F512" s="124"/>
      <c r="G512" s="124"/>
      <c r="H512" s="124"/>
      <c r="I512" s="124"/>
      <c r="J512" s="124"/>
      <c r="K512" s="124"/>
      <c r="L512" s="124"/>
      <c r="M512" s="124"/>
      <c r="N512" s="73"/>
      <c r="O512" s="120">
        <v>283</v>
      </c>
      <c r="P512" s="121" t="s">
        <v>504</v>
      </c>
      <c r="Q512" s="121"/>
      <c r="R512" s="121"/>
      <c r="S512" s="118"/>
      <c r="T512" s="118"/>
      <c r="AF512" s="12"/>
      <c r="AG512" s="12"/>
      <c r="AH512" s="12"/>
    </row>
    <row r="513" spans="2:20" ht="12.75">
      <c r="B513" s="124"/>
      <c r="C513" s="53"/>
      <c r="D513" s="53"/>
      <c r="E513" s="53"/>
      <c r="F513" s="53"/>
      <c r="G513" s="53"/>
      <c r="H513" s="53"/>
      <c r="I513" s="53"/>
      <c r="J513" s="53"/>
      <c r="K513" s="53"/>
      <c r="L513" s="53"/>
      <c r="M513" s="53"/>
      <c r="N513" s="73"/>
      <c r="O513" s="120">
        <v>284</v>
      </c>
      <c r="P513" s="121" t="s">
        <v>505</v>
      </c>
      <c r="Q513" s="121"/>
      <c r="R513" s="121"/>
      <c r="S513" s="118"/>
      <c r="T513" s="118"/>
    </row>
    <row r="514" spans="2:20" ht="12.75">
      <c r="B514" s="53"/>
      <c r="C514" s="53"/>
      <c r="D514" s="53"/>
      <c r="E514" s="53"/>
      <c r="F514" s="53"/>
      <c r="G514" s="53"/>
      <c r="H514" s="53"/>
      <c r="I514" s="53"/>
      <c r="J514" s="53"/>
      <c r="K514" s="53"/>
      <c r="L514" s="53"/>
      <c r="M514" s="53"/>
      <c r="N514" s="73"/>
      <c r="O514" s="120">
        <v>285</v>
      </c>
      <c r="P514" s="121" t="s">
        <v>506</v>
      </c>
      <c r="Q514" s="121"/>
      <c r="R514" s="121"/>
      <c r="S514" s="118"/>
      <c r="T514" s="118"/>
    </row>
    <row r="515" spans="2:20" ht="12.75">
      <c r="B515" s="53"/>
      <c r="C515" s="53"/>
      <c r="D515" s="53"/>
      <c r="E515" s="53"/>
      <c r="F515" s="53"/>
      <c r="G515" s="53"/>
      <c r="H515" s="53"/>
      <c r="I515" s="53"/>
      <c r="J515" s="53"/>
      <c r="K515" s="53"/>
      <c r="L515" s="53"/>
      <c r="M515" s="53"/>
      <c r="N515" s="73"/>
      <c r="O515" s="120">
        <v>286</v>
      </c>
      <c r="P515" s="121" t="s">
        <v>507</v>
      </c>
      <c r="Q515" s="121"/>
      <c r="R515" s="121"/>
      <c r="S515" s="118"/>
      <c r="T515" s="118"/>
    </row>
    <row r="516" spans="2:20" ht="12.75">
      <c r="B516" s="53"/>
      <c r="C516" s="53"/>
      <c r="D516" s="53"/>
      <c r="E516" s="53"/>
      <c r="F516" s="53"/>
      <c r="G516" s="53"/>
      <c r="H516" s="53"/>
      <c r="I516" s="53"/>
      <c r="J516" s="53"/>
      <c r="K516" s="53"/>
      <c r="L516" s="53"/>
      <c r="M516" s="53"/>
      <c r="N516" s="73"/>
      <c r="O516" s="120">
        <v>287</v>
      </c>
      <c r="P516" s="121" t="s">
        <v>508</v>
      </c>
      <c r="Q516" s="121"/>
      <c r="R516" s="121"/>
      <c r="S516" s="118"/>
      <c r="T516" s="118"/>
    </row>
    <row r="517" spans="2:20" ht="12.75">
      <c r="B517" s="53"/>
      <c r="C517" s="53"/>
      <c r="D517" s="53"/>
      <c r="E517" s="53"/>
      <c r="F517" s="53"/>
      <c r="G517" s="53"/>
      <c r="H517" s="53"/>
      <c r="I517" s="53"/>
      <c r="J517" s="53"/>
      <c r="K517" s="53"/>
      <c r="L517" s="53"/>
      <c r="M517" s="53"/>
      <c r="N517" s="73"/>
      <c r="O517" s="120">
        <v>288</v>
      </c>
      <c r="P517" s="121" t="s">
        <v>509</v>
      </c>
      <c r="Q517" s="121"/>
      <c r="R517" s="121"/>
      <c r="S517" s="118"/>
      <c r="T517" s="118"/>
    </row>
    <row r="518" spans="2:20" ht="12.75">
      <c r="B518" s="53"/>
      <c r="C518" s="53"/>
      <c r="D518" s="53"/>
      <c r="E518" s="53"/>
      <c r="F518" s="53"/>
      <c r="G518" s="53"/>
      <c r="H518" s="53"/>
      <c r="I518" s="53"/>
      <c r="J518" s="53"/>
      <c r="K518" s="53"/>
      <c r="L518" s="53"/>
      <c r="M518" s="53"/>
      <c r="N518" s="73"/>
      <c r="O518" s="120">
        <v>289</v>
      </c>
      <c r="P518" s="121" t="s">
        <v>510</v>
      </c>
      <c r="Q518" s="121"/>
      <c r="R518" s="121"/>
      <c r="S518" s="118"/>
      <c r="T518" s="118"/>
    </row>
    <row r="519" spans="2:20" ht="12.75">
      <c r="B519" s="53"/>
      <c r="C519" s="53"/>
      <c r="D519" s="53"/>
      <c r="E519" s="53"/>
      <c r="F519" s="53"/>
      <c r="G519" s="53"/>
      <c r="H519" s="53"/>
      <c r="I519" s="53"/>
      <c r="J519" s="53"/>
      <c r="K519" s="53"/>
      <c r="L519" s="53"/>
      <c r="M519" s="53"/>
      <c r="N519" s="73"/>
      <c r="O519" s="120">
        <v>290</v>
      </c>
      <c r="P519" s="121" t="s">
        <v>511</v>
      </c>
      <c r="Q519" s="121"/>
      <c r="R519" s="121"/>
      <c r="S519" s="118"/>
      <c r="T519" s="118"/>
    </row>
    <row r="520" spans="2:20" ht="12.75">
      <c r="B520" s="53"/>
      <c r="C520" s="53"/>
      <c r="D520" s="53"/>
      <c r="E520" s="53"/>
      <c r="F520" s="53"/>
      <c r="G520" s="53"/>
      <c r="H520" s="53"/>
      <c r="I520" s="53"/>
      <c r="J520" s="53"/>
      <c r="K520" s="53"/>
      <c r="L520" s="53"/>
      <c r="M520" s="53"/>
      <c r="N520" s="73"/>
      <c r="O520" s="120">
        <v>291</v>
      </c>
      <c r="P520" s="121" t="s">
        <v>512</v>
      </c>
      <c r="Q520" s="121"/>
      <c r="R520" s="121"/>
      <c r="S520" s="118"/>
      <c r="T520" s="118"/>
    </row>
    <row r="521" spans="2:20" ht="12.75">
      <c r="B521" s="53"/>
      <c r="C521" s="53"/>
      <c r="D521" s="53"/>
      <c r="E521" s="53"/>
      <c r="F521" s="53"/>
      <c r="G521" s="53"/>
      <c r="H521" s="53"/>
      <c r="I521" s="53"/>
      <c r="J521" s="53"/>
      <c r="K521" s="53"/>
      <c r="L521" s="53"/>
      <c r="M521" s="53"/>
      <c r="N521" s="73"/>
      <c r="O521" s="120">
        <v>292</v>
      </c>
      <c r="P521" s="121" t="s">
        <v>513</v>
      </c>
      <c r="Q521" s="121"/>
      <c r="R521" s="121"/>
      <c r="S521" s="118"/>
      <c r="T521" s="118"/>
    </row>
    <row r="522" spans="2:20" ht="12.75">
      <c r="B522" s="53"/>
      <c r="C522" s="53"/>
      <c r="D522" s="53"/>
      <c r="E522" s="53"/>
      <c r="F522" s="53"/>
      <c r="G522" s="53"/>
      <c r="H522" s="53"/>
      <c r="I522" s="53"/>
      <c r="J522" s="53"/>
      <c r="K522" s="53"/>
      <c r="L522" s="53"/>
      <c r="M522" s="53"/>
      <c r="N522" s="73"/>
      <c r="O522" s="120">
        <v>293</v>
      </c>
      <c r="P522" s="121" t="s">
        <v>514</v>
      </c>
      <c r="Q522" s="121"/>
      <c r="R522" s="121"/>
      <c r="S522" s="118"/>
      <c r="T522" s="118"/>
    </row>
    <row r="523" spans="2:20" ht="12.75">
      <c r="B523" s="53"/>
      <c r="C523" s="53"/>
      <c r="D523" s="53"/>
      <c r="E523" s="53"/>
      <c r="F523" s="53"/>
      <c r="G523" s="53"/>
      <c r="H523" s="53"/>
      <c r="I523" s="53"/>
      <c r="J523" s="53"/>
      <c r="K523" s="53"/>
      <c r="L523" s="53"/>
      <c r="M523" s="53"/>
      <c r="N523" s="73"/>
      <c r="O523" s="120">
        <v>294</v>
      </c>
      <c r="P523" s="121" t="s">
        <v>515</v>
      </c>
      <c r="Q523" s="121"/>
      <c r="R523" s="121"/>
      <c r="S523" s="118"/>
      <c r="T523" s="118"/>
    </row>
    <row r="524" spans="2:20" ht="12.75">
      <c r="B524" s="53"/>
      <c r="C524" s="53"/>
      <c r="D524" s="53"/>
      <c r="E524" s="53"/>
      <c r="F524" s="53"/>
      <c r="G524" s="53"/>
      <c r="H524" s="53"/>
      <c r="I524" s="53"/>
      <c r="J524" s="53"/>
      <c r="K524" s="53"/>
      <c r="L524" s="53"/>
      <c r="M524" s="53"/>
      <c r="N524" s="73"/>
      <c r="O524" s="120">
        <v>295</v>
      </c>
      <c r="P524" s="121" t="s">
        <v>516</v>
      </c>
      <c r="Q524" s="121"/>
      <c r="R524" s="121"/>
      <c r="S524" s="118"/>
      <c r="T524" s="118"/>
    </row>
    <row r="525" spans="2:20" ht="12.75">
      <c r="B525" s="53"/>
      <c r="C525" s="53"/>
      <c r="D525" s="53"/>
      <c r="E525" s="53"/>
      <c r="F525" s="53"/>
      <c r="G525" s="53"/>
      <c r="H525" s="53"/>
      <c r="I525" s="53"/>
      <c r="J525" s="53"/>
      <c r="K525" s="53"/>
      <c r="L525" s="53"/>
      <c r="M525" s="53"/>
      <c r="N525" s="73"/>
      <c r="O525" s="120">
        <v>296</v>
      </c>
      <c r="P525" s="121" t="s">
        <v>517</v>
      </c>
      <c r="Q525" s="121"/>
      <c r="R525" s="121"/>
      <c r="S525" s="118"/>
      <c r="T525" s="118"/>
    </row>
    <row r="526" spans="2:20" ht="12.75">
      <c r="B526" s="53"/>
      <c r="C526" s="53"/>
      <c r="D526" s="53"/>
      <c r="E526" s="53"/>
      <c r="F526" s="53"/>
      <c r="G526" s="53"/>
      <c r="H526" s="53"/>
      <c r="I526" s="53"/>
      <c r="J526" s="53"/>
      <c r="K526" s="53"/>
      <c r="L526" s="53"/>
      <c r="M526" s="53"/>
      <c r="N526" s="73"/>
      <c r="O526" s="120">
        <v>297</v>
      </c>
      <c r="P526" s="121" t="s">
        <v>518</v>
      </c>
      <c r="Q526" s="121"/>
      <c r="R526" s="121"/>
      <c r="S526" s="118"/>
      <c r="T526" s="118"/>
    </row>
    <row r="527" spans="2:20" ht="12.75">
      <c r="B527" s="53"/>
      <c r="C527" s="53"/>
      <c r="D527" s="53"/>
      <c r="E527" s="53"/>
      <c r="F527" s="53"/>
      <c r="G527" s="53"/>
      <c r="H527" s="53"/>
      <c r="I527" s="53"/>
      <c r="J527" s="53"/>
      <c r="K527" s="53"/>
      <c r="L527" s="53"/>
      <c r="M527" s="53"/>
      <c r="N527" s="73"/>
      <c r="O527" s="120">
        <v>310</v>
      </c>
      <c r="P527" s="121" t="s">
        <v>519</v>
      </c>
      <c r="Q527" s="121"/>
      <c r="R527" s="121"/>
      <c r="S527" s="118"/>
      <c r="T527" s="118"/>
    </row>
    <row r="528" spans="2:20" ht="12.75">
      <c r="B528" s="53"/>
      <c r="C528" s="53"/>
      <c r="D528" s="53"/>
      <c r="E528" s="53"/>
      <c r="F528" s="53"/>
      <c r="G528" s="53"/>
      <c r="H528" s="53"/>
      <c r="I528" s="53"/>
      <c r="J528" s="53"/>
      <c r="K528" s="53"/>
      <c r="L528" s="53"/>
      <c r="M528" s="53"/>
      <c r="N528" s="73"/>
      <c r="O528" s="120">
        <v>311</v>
      </c>
      <c r="P528" s="121" t="s">
        <v>520</v>
      </c>
      <c r="Q528" s="121"/>
      <c r="R528" s="121"/>
      <c r="S528" s="118"/>
      <c r="T528" s="118"/>
    </row>
    <row r="529" spans="2:20" ht="12.75">
      <c r="B529" s="53"/>
      <c r="C529" s="53"/>
      <c r="D529" s="53"/>
      <c r="E529" s="53"/>
      <c r="F529" s="53"/>
      <c r="G529" s="53"/>
      <c r="H529" s="53"/>
      <c r="I529" s="53"/>
      <c r="J529" s="53"/>
      <c r="K529" s="53"/>
      <c r="L529" s="53"/>
      <c r="M529" s="53"/>
      <c r="N529" s="73"/>
      <c r="O529" s="120">
        <v>312</v>
      </c>
      <c r="P529" s="121" t="s">
        <v>521</v>
      </c>
      <c r="Q529" s="121"/>
      <c r="R529" s="121"/>
      <c r="S529" s="118"/>
      <c r="T529" s="118"/>
    </row>
    <row r="530" spans="2:20" ht="12.75">
      <c r="B530" s="53"/>
      <c r="C530" s="53"/>
      <c r="D530" s="53"/>
      <c r="E530" s="53"/>
      <c r="F530" s="53"/>
      <c r="G530" s="53"/>
      <c r="H530" s="53"/>
      <c r="I530" s="53"/>
      <c r="J530" s="53"/>
      <c r="K530" s="53"/>
      <c r="L530" s="53"/>
      <c r="M530" s="53"/>
      <c r="N530" s="73"/>
      <c r="O530" s="120">
        <v>313</v>
      </c>
      <c r="P530" s="121" t="s">
        <v>522</v>
      </c>
      <c r="Q530" s="121"/>
      <c r="R530" s="121"/>
      <c r="S530" s="118"/>
      <c r="T530" s="118"/>
    </row>
    <row r="531" spans="2:20" ht="12.75">
      <c r="B531" s="53"/>
      <c r="C531" s="53"/>
      <c r="D531" s="53"/>
      <c r="E531" s="53"/>
      <c r="F531" s="53"/>
      <c r="G531" s="53"/>
      <c r="H531" s="53"/>
      <c r="I531" s="53"/>
      <c r="J531" s="53"/>
      <c r="K531" s="53"/>
      <c r="L531" s="53"/>
      <c r="M531" s="53"/>
      <c r="N531" s="73"/>
      <c r="O531" s="120">
        <v>314</v>
      </c>
      <c r="P531" s="121" t="s">
        <v>523</v>
      </c>
      <c r="Q531" s="121"/>
      <c r="R531" s="121"/>
      <c r="S531" s="118"/>
      <c r="T531" s="118"/>
    </row>
    <row r="532" spans="2:20" ht="12.75">
      <c r="B532" s="53"/>
      <c r="C532" s="53"/>
      <c r="D532" s="53"/>
      <c r="E532" s="53"/>
      <c r="F532" s="53"/>
      <c r="G532" s="53"/>
      <c r="H532" s="53"/>
      <c r="I532" s="53"/>
      <c r="J532" s="53"/>
      <c r="K532" s="53"/>
      <c r="L532" s="53"/>
      <c r="M532" s="53"/>
      <c r="N532" s="73"/>
      <c r="O532" s="120">
        <v>315</v>
      </c>
      <c r="P532" s="121" t="s">
        <v>524</v>
      </c>
      <c r="Q532" s="121"/>
      <c r="R532" s="121"/>
      <c r="S532" s="118"/>
      <c r="T532" s="118"/>
    </row>
    <row r="533" spans="2:20" ht="12.75">
      <c r="B533" s="53"/>
      <c r="C533" s="53"/>
      <c r="D533" s="53"/>
      <c r="E533" s="53"/>
      <c r="F533" s="53"/>
      <c r="G533" s="53"/>
      <c r="H533" s="53"/>
      <c r="I533" s="53"/>
      <c r="J533" s="53"/>
      <c r="K533" s="53"/>
      <c r="L533" s="53"/>
      <c r="M533" s="53"/>
      <c r="N533" s="73"/>
      <c r="O533" s="120">
        <v>316</v>
      </c>
      <c r="P533" s="121" t="s">
        <v>525</v>
      </c>
      <c r="Q533" s="121"/>
      <c r="R533" s="121"/>
      <c r="S533" s="118"/>
      <c r="T533" s="118"/>
    </row>
    <row r="534" spans="2:20" ht="12.75">
      <c r="B534" s="53"/>
      <c r="C534" s="53"/>
      <c r="D534" s="53"/>
      <c r="E534" s="53"/>
      <c r="F534" s="53"/>
      <c r="G534" s="53"/>
      <c r="H534" s="53"/>
      <c r="I534" s="53"/>
      <c r="J534" s="53"/>
      <c r="K534" s="53"/>
      <c r="L534" s="53"/>
      <c r="M534" s="53"/>
      <c r="N534" s="73"/>
      <c r="O534" s="120">
        <v>317</v>
      </c>
      <c r="P534" s="121" t="s">
        <v>526</v>
      </c>
      <c r="Q534" s="121"/>
      <c r="R534" s="121"/>
      <c r="S534" s="118"/>
      <c r="T534" s="118"/>
    </row>
    <row r="535" spans="2:20" ht="12.75">
      <c r="B535" s="53"/>
      <c r="C535" s="53"/>
      <c r="D535" s="53"/>
      <c r="E535" s="53"/>
      <c r="F535" s="53"/>
      <c r="G535" s="53"/>
      <c r="H535" s="53"/>
      <c r="I535" s="53"/>
      <c r="J535" s="53"/>
      <c r="K535" s="53"/>
      <c r="L535" s="53"/>
      <c r="M535" s="53"/>
      <c r="N535" s="73"/>
      <c r="O535" s="120">
        <v>318</v>
      </c>
      <c r="P535" s="121" t="s">
        <v>527</v>
      </c>
      <c r="Q535" s="121"/>
      <c r="R535" s="121"/>
      <c r="S535" s="118"/>
      <c r="T535" s="118"/>
    </row>
    <row r="536" spans="2:20" ht="12.75">
      <c r="B536" s="53"/>
      <c r="C536" s="53"/>
      <c r="D536" s="53"/>
      <c r="E536" s="53"/>
      <c r="F536" s="53"/>
      <c r="G536" s="53"/>
      <c r="H536" s="53"/>
      <c r="I536" s="53"/>
      <c r="J536" s="53"/>
      <c r="K536" s="53"/>
      <c r="L536" s="53"/>
      <c r="M536" s="53"/>
      <c r="N536" s="73"/>
      <c r="O536" s="120">
        <v>319</v>
      </c>
      <c r="P536" s="121" t="s">
        <v>528</v>
      </c>
      <c r="Q536" s="121"/>
      <c r="R536" s="121"/>
      <c r="S536" s="118"/>
      <c r="T536" s="118"/>
    </row>
    <row r="537" spans="2:20" ht="12.75">
      <c r="B537" s="53"/>
      <c r="C537" s="53"/>
      <c r="D537" s="53"/>
      <c r="E537" s="53"/>
      <c r="F537" s="53"/>
      <c r="G537" s="53"/>
      <c r="H537" s="53"/>
      <c r="I537" s="53"/>
      <c r="J537" s="53"/>
      <c r="K537" s="53"/>
      <c r="L537" s="53"/>
      <c r="M537" s="53"/>
      <c r="N537" s="73"/>
      <c r="O537" s="120">
        <v>320</v>
      </c>
      <c r="P537" s="121" t="s">
        <v>529</v>
      </c>
      <c r="Q537" s="121"/>
      <c r="R537" s="121"/>
      <c r="S537" s="118"/>
      <c r="T537" s="118"/>
    </row>
    <row r="538" spans="2:20" ht="12.75">
      <c r="B538" s="53"/>
      <c r="C538" s="53"/>
      <c r="D538" s="53"/>
      <c r="E538" s="53"/>
      <c r="F538" s="53"/>
      <c r="G538" s="53"/>
      <c r="H538" s="53"/>
      <c r="I538" s="53"/>
      <c r="J538" s="53"/>
      <c r="K538" s="53"/>
      <c r="L538" s="53"/>
      <c r="M538" s="53"/>
      <c r="N538" s="73"/>
      <c r="O538" s="120">
        <v>321</v>
      </c>
      <c r="P538" s="121" t="s">
        <v>530</v>
      </c>
      <c r="Q538" s="121"/>
      <c r="R538" s="121"/>
      <c r="S538" s="118"/>
      <c r="T538" s="118"/>
    </row>
    <row r="539" spans="2:20" ht="12.75">
      <c r="B539" s="53"/>
      <c r="C539" s="53"/>
      <c r="D539" s="53"/>
      <c r="E539" s="53"/>
      <c r="F539" s="53"/>
      <c r="G539" s="53"/>
      <c r="H539" s="53"/>
      <c r="I539" s="53"/>
      <c r="J539" s="53"/>
      <c r="K539" s="53"/>
      <c r="L539" s="53"/>
      <c r="M539" s="53"/>
      <c r="N539" s="73"/>
      <c r="O539" s="120">
        <v>322</v>
      </c>
      <c r="P539" s="121" t="s">
        <v>531</v>
      </c>
      <c r="Q539" s="121"/>
      <c r="R539" s="121"/>
      <c r="S539" s="118"/>
      <c r="T539" s="118"/>
    </row>
    <row r="540" spans="2:20" ht="12.75">
      <c r="B540" s="53"/>
      <c r="C540" s="53"/>
      <c r="D540" s="53"/>
      <c r="E540" s="53"/>
      <c r="F540" s="53"/>
      <c r="G540" s="53"/>
      <c r="H540" s="53"/>
      <c r="I540" s="53"/>
      <c r="J540" s="53"/>
      <c r="K540" s="53"/>
      <c r="L540" s="53"/>
      <c r="M540" s="53"/>
      <c r="N540" s="73"/>
      <c r="O540" s="120">
        <v>323</v>
      </c>
      <c r="P540" s="121" t="s">
        <v>532</v>
      </c>
      <c r="Q540" s="121"/>
      <c r="R540" s="121"/>
      <c r="S540" s="118"/>
      <c r="T540" s="118"/>
    </row>
    <row r="541" spans="2:20" ht="12.75">
      <c r="B541" s="53"/>
      <c r="C541" s="53"/>
      <c r="D541" s="53"/>
      <c r="E541" s="53"/>
      <c r="F541" s="53"/>
      <c r="G541" s="53"/>
      <c r="H541" s="53"/>
      <c r="I541" s="53"/>
      <c r="J541" s="53"/>
      <c r="K541" s="53"/>
      <c r="L541" s="53"/>
      <c r="M541" s="53"/>
      <c r="N541" s="73"/>
      <c r="O541" s="120">
        <v>328</v>
      </c>
      <c r="P541" s="121" t="s">
        <v>533</v>
      </c>
      <c r="Q541" s="121"/>
      <c r="R541" s="121"/>
      <c r="S541" s="118"/>
      <c r="T541" s="118"/>
    </row>
    <row r="542" spans="2:20" ht="12.75">
      <c r="B542" s="53"/>
      <c r="C542" s="53"/>
      <c r="D542" s="53"/>
      <c r="E542" s="53"/>
      <c r="F542" s="53"/>
      <c r="G542" s="53"/>
      <c r="H542" s="53"/>
      <c r="I542" s="53"/>
      <c r="J542" s="53"/>
      <c r="K542" s="53"/>
      <c r="L542" s="53"/>
      <c r="M542" s="53"/>
      <c r="N542" s="73"/>
      <c r="O542" s="120">
        <v>329</v>
      </c>
      <c r="P542" s="121" t="s">
        <v>534</v>
      </c>
      <c r="Q542" s="121"/>
      <c r="R542" s="121"/>
      <c r="S542" s="118"/>
      <c r="T542" s="118"/>
    </row>
    <row r="543" spans="2:20" ht="12.75">
      <c r="B543" s="53"/>
      <c r="C543" s="53"/>
      <c r="D543" s="53"/>
      <c r="E543" s="53"/>
      <c r="F543" s="53"/>
      <c r="G543" s="53"/>
      <c r="H543" s="53"/>
      <c r="I543" s="53"/>
      <c r="J543" s="53"/>
      <c r="K543" s="53"/>
      <c r="L543" s="53"/>
      <c r="M543" s="53"/>
      <c r="N543" s="73"/>
      <c r="O543" s="120">
        <v>330</v>
      </c>
      <c r="P543" s="121" t="s">
        <v>535</v>
      </c>
      <c r="Q543" s="121"/>
      <c r="R543" s="121"/>
      <c r="S543" s="118"/>
      <c r="T543" s="118"/>
    </row>
    <row r="544" spans="2:20" ht="12.75">
      <c r="B544" s="53"/>
      <c r="C544" s="53"/>
      <c r="D544" s="53"/>
      <c r="E544" s="53"/>
      <c r="F544" s="53"/>
      <c r="G544" s="53"/>
      <c r="H544" s="53"/>
      <c r="I544" s="53"/>
      <c r="J544" s="53"/>
      <c r="K544" s="53"/>
      <c r="L544" s="53"/>
      <c r="M544" s="53"/>
      <c r="N544" s="73"/>
      <c r="O544" s="120">
        <v>331</v>
      </c>
      <c r="P544" s="121" t="s">
        <v>536</v>
      </c>
      <c r="Q544" s="121"/>
      <c r="R544" s="121"/>
      <c r="S544" s="118"/>
      <c r="T544" s="118"/>
    </row>
    <row r="545" spans="2:20" ht="12.75">
      <c r="B545" s="53"/>
      <c r="C545" s="53"/>
      <c r="D545" s="53"/>
      <c r="E545" s="53"/>
      <c r="F545" s="53"/>
      <c r="G545" s="53"/>
      <c r="H545" s="53"/>
      <c r="I545" s="53"/>
      <c r="J545" s="53"/>
      <c r="K545" s="53"/>
      <c r="L545" s="53"/>
      <c r="M545" s="53"/>
      <c r="N545" s="73"/>
      <c r="O545" s="120">
        <v>332</v>
      </c>
      <c r="P545" s="121" t="s">
        <v>537</v>
      </c>
      <c r="Q545" s="121"/>
      <c r="R545" s="121"/>
      <c r="S545" s="118"/>
      <c r="T545" s="118"/>
    </row>
    <row r="546" spans="2:20" ht="12.75">
      <c r="B546" s="53"/>
      <c r="C546" s="53"/>
      <c r="D546" s="53"/>
      <c r="E546" s="53"/>
      <c r="F546" s="53"/>
      <c r="G546" s="53"/>
      <c r="H546" s="53"/>
      <c r="I546" s="53"/>
      <c r="J546" s="53"/>
      <c r="K546" s="53"/>
      <c r="L546" s="53"/>
      <c r="M546" s="53"/>
      <c r="N546" s="73"/>
      <c r="O546" s="120">
        <v>333</v>
      </c>
      <c r="P546" s="121" t="s">
        <v>538</v>
      </c>
      <c r="Q546" s="121"/>
      <c r="R546" s="121"/>
      <c r="S546" s="118"/>
      <c r="T546" s="118"/>
    </row>
    <row r="547" spans="2:20" ht="12.75">
      <c r="B547" s="53"/>
      <c r="C547" s="53"/>
      <c r="D547" s="53"/>
      <c r="E547" s="53"/>
      <c r="F547" s="53"/>
      <c r="G547" s="53"/>
      <c r="H547" s="53"/>
      <c r="I547" s="53"/>
      <c r="J547" s="53"/>
      <c r="K547" s="53"/>
      <c r="L547" s="53"/>
      <c r="M547" s="53"/>
      <c r="N547" s="73"/>
      <c r="O547" s="120">
        <v>334</v>
      </c>
      <c r="P547" s="121" t="s">
        <v>539</v>
      </c>
      <c r="Q547" s="121"/>
      <c r="R547" s="121"/>
      <c r="S547" s="118"/>
      <c r="T547" s="118"/>
    </row>
    <row r="548" spans="2:20" ht="12.75">
      <c r="B548" s="53"/>
      <c r="C548" s="53"/>
      <c r="D548" s="53"/>
      <c r="E548" s="53"/>
      <c r="F548" s="53"/>
      <c r="G548" s="53"/>
      <c r="H548" s="53"/>
      <c r="I548" s="53"/>
      <c r="J548" s="53"/>
      <c r="K548" s="53"/>
      <c r="L548" s="53"/>
      <c r="M548" s="53"/>
      <c r="N548" s="73"/>
      <c r="O548" s="120">
        <v>335</v>
      </c>
      <c r="P548" s="121" t="s">
        <v>540</v>
      </c>
      <c r="Q548" s="121"/>
      <c r="R548" s="121"/>
      <c r="S548" s="118"/>
      <c r="T548" s="118"/>
    </row>
    <row r="549" spans="2:20" ht="12.75">
      <c r="B549" s="53"/>
      <c r="C549" s="53"/>
      <c r="D549" s="53"/>
      <c r="E549" s="53"/>
      <c r="F549" s="53"/>
      <c r="G549" s="53"/>
      <c r="H549" s="53"/>
      <c r="I549" s="53"/>
      <c r="J549" s="53"/>
      <c r="K549" s="53"/>
      <c r="L549" s="53"/>
      <c r="M549" s="53"/>
      <c r="N549" s="73"/>
      <c r="O549" s="120">
        <v>336</v>
      </c>
      <c r="P549" s="121" t="s">
        <v>541</v>
      </c>
      <c r="Q549" s="121"/>
      <c r="R549" s="121"/>
      <c r="S549" s="118"/>
      <c r="T549" s="118"/>
    </row>
    <row r="550" spans="2:20" ht="12.75">
      <c r="B550" s="53"/>
      <c r="C550" s="53"/>
      <c r="D550" s="53"/>
      <c r="E550" s="53"/>
      <c r="F550" s="53"/>
      <c r="G550" s="53"/>
      <c r="H550" s="53"/>
      <c r="I550" s="53"/>
      <c r="J550" s="53"/>
      <c r="K550" s="53"/>
      <c r="L550" s="53"/>
      <c r="M550" s="53"/>
      <c r="N550" s="73"/>
      <c r="O550" s="120">
        <v>337</v>
      </c>
      <c r="P550" s="121" t="s">
        <v>542</v>
      </c>
      <c r="Q550" s="121"/>
      <c r="R550" s="121"/>
      <c r="S550" s="118"/>
      <c r="T550" s="118"/>
    </row>
    <row r="551" spans="2:20" ht="12.75">
      <c r="B551" s="53"/>
      <c r="C551" s="53"/>
      <c r="D551" s="53"/>
      <c r="E551" s="53"/>
      <c r="F551" s="53"/>
      <c r="G551" s="53"/>
      <c r="H551" s="53"/>
      <c r="I551" s="53"/>
      <c r="J551" s="53"/>
      <c r="K551" s="53"/>
      <c r="L551" s="53"/>
      <c r="M551" s="53"/>
      <c r="N551" s="73"/>
      <c r="O551" s="120">
        <v>338</v>
      </c>
      <c r="P551" s="121" t="s">
        <v>543</v>
      </c>
      <c r="Q551" s="121"/>
      <c r="R551" s="121"/>
      <c r="S551" s="118"/>
      <c r="T551" s="118"/>
    </row>
    <row r="552" spans="2:20" ht="12.75">
      <c r="B552" s="53"/>
      <c r="C552" s="53"/>
      <c r="D552" s="53"/>
      <c r="E552" s="53"/>
      <c r="F552" s="53"/>
      <c r="G552" s="53"/>
      <c r="H552" s="53"/>
      <c r="I552" s="53"/>
      <c r="J552" s="53"/>
      <c r="K552" s="53"/>
      <c r="L552" s="53"/>
      <c r="M552" s="53"/>
      <c r="N552" s="73"/>
      <c r="O552" s="120">
        <v>339</v>
      </c>
      <c r="P552" s="121" t="s">
        <v>544</v>
      </c>
      <c r="Q552" s="121"/>
      <c r="R552" s="121"/>
      <c r="S552" s="118"/>
      <c r="T552" s="118"/>
    </row>
    <row r="553" spans="2:20" ht="12.75">
      <c r="B553" s="53"/>
      <c r="C553" s="53"/>
      <c r="D553" s="53"/>
      <c r="E553" s="53"/>
      <c r="F553" s="53"/>
      <c r="G553" s="53"/>
      <c r="H553" s="53"/>
      <c r="I553" s="53"/>
      <c r="J553" s="53"/>
      <c r="K553" s="53"/>
      <c r="L553" s="53"/>
      <c r="M553" s="53"/>
      <c r="N553" s="73"/>
      <c r="O553" s="120">
        <v>343</v>
      </c>
      <c r="P553" s="121" t="s">
        <v>545</v>
      </c>
      <c r="Q553" s="121"/>
      <c r="R553" s="121"/>
      <c r="S553" s="118"/>
      <c r="T553" s="118"/>
    </row>
    <row r="554" spans="2:20" ht="12.75">
      <c r="B554" s="53"/>
      <c r="C554" s="53"/>
      <c r="D554" s="53"/>
      <c r="E554" s="53"/>
      <c r="F554" s="53"/>
      <c r="G554" s="53"/>
      <c r="H554" s="53"/>
      <c r="I554" s="53"/>
      <c r="J554" s="53"/>
      <c r="K554" s="53"/>
      <c r="L554" s="53"/>
      <c r="M554" s="53"/>
      <c r="N554" s="73"/>
      <c r="O554" s="120">
        <v>345</v>
      </c>
      <c r="P554" s="121" t="s">
        <v>546</v>
      </c>
      <c r="Q554" s="121"/>
      <c r="R554" s="121"/>
      <c r="S554" s="118"/>
      <c r="T554" s="118"/>
    </row>
    <row r="555" spans="2:20" ht="12.75">
      <c r="B555" s="53"/>
      <c r="C555" s="53"/>
      <c r="D555" s="53"/>
      <c r="E555" s="53"/>
      <c r="F555" s="53"/>
      <c r="G555" s="53"/>
      <c r="H555" s="53"/>
      <c r="I555" s="53"/>
      <c r="J555" s="53"/>
      <c r="K555" s="53"/>
      <c r="L555" s="53"/>
      <c r="M555" s="53"/>
      <c r="N555" s="73"/>
      <c r="O555" s="120">
        <v>346</v>
      </c>
      <c r="P555" s="121" t="s">
        <v>547</v>
      </c>
      <c r="Q555" s="121"/>
      <c r="R555" s="121"/>
      <c r="S555" s="118"/>
      <c r="T555" s="118"/>
    </row>
    <row r="556" spans="2:20" ht="12.75">
      <c r="B556" s="53"/>
      <c r="C556" s="53"/>
      <c r="D556" s="53"/>
      <c r="E556" s="53"/>
      <c r="F556" s="53"/>
      <c r="G556" s="53"/>
      <c r="H556" s="53"/>
      <c r="I556" s="53"/>
      <c r="J556" s="53"/>
      <c r="K556" s="53"/>
      <c r="L556" s="53"/>
      <c r="M556" s="53"/>
      <c r="N556" s="73"/>
      <c r="O556" s="120">
        <v>347</v>
      </c>
      <c r="P556" s="121" t="s">
        <v>548</v>
      </c>
      <c r="Q556" s="121"/>
      <c r="R556" s="121"/>
      <c r="S556" s="118"/>
      <c r="T556" s="118"/>
    </row>
    <row r="557" spans="2:20" ht="12.75">
      <c r="B557" s="53"/>
      <c r="C557" s="53"/>
      <c r="D557" s="53"/>
      <c r="E557" s="53"/>
      <c r="F557" s="53"/>
      <c r="G557" s="53"/>
      <c r="H557" s="53"/>
      <c r="I557" s="53"/>
      <c r="J557" s="53"/>
      <c r="K557" s="53"/>
      <c r="L557" s="53"/>
      <c r="M557" s="53"/>
      <c r="N557" s="73"/>
      <c r="O557" s="120">
        <v>350</v>
      </c>
      <c r="P557" s="121" t="s">
        <v>549</v>
      </c>
      <c r="Q557" s="121"/>
      <c r="R557" s="121"/>
      <c r="S557" s="118"/>
      <c r="T557" s="118"/>
    </row>
    <row r="558" spans="2:20" ht="12.75">
      <c r="B558" s="53"/>
      <c r="C558" s="53"/>
      <c r="D558" s="53"/>
      <c r="E558" s="53"/>
      <c r="F558" s="53"/>
      <c r="G558" s="53"/>
      <c r="H558" s="53"/>
      <c r="I558" s="53"/>
      <c r="J558" s="53"/>
      <c r="K558" s="53"/>
      <c r="L558" s="53"/>
      <c r="M558" s="53"/>
      <c r="N558" s="73"/>
      <c r="O558" s="120">
        <v>351</v>
      </c>
      <c r="P558" s="121" t="s">
        <v>550</v>
      </c>
      <c r="Q558" s="121"/>
      <c r="R558" s="121"/>
      <c r="S558" s="118"/>
      <c r="T558" s="118"/>
    </row>
    <row r="559" spans="2:20" ht="12.75">
      <c r="B559" s="53"/>
      <c r="C559" s="53"/>
      <c r="D559" s="53"/>
      <c r="E559" s="53"/>
      <c r="F559" s="53"/>
      <c r="G559" s="53"/>
      <c r="H559" s="53"/>
      <c r="I559" s="53"/>
      <c r="J559" s="53"/>
      <c r="K559" s="53"/>
      <c r="L559" s="53"/>
      <c r="M559" s="53"/>
      <c r="N559" s="73"/>
      <c r="O559" s="120">
        <v>352</v>
      </c>
      <c r="P559" s="121" t="s">
        <v>551</v>
      </c>
      <c r="Q559" s="121"/>
      <c r="R559" s="121"/>
      <c r="S559" s="118"/>
      <c r="T559" s="118"/>
    </row>
    <row r="560" spans="2:20" ht="12.75">
      <c r="B560" s="53"/>
      <c r="C560" s="53"/>
      <c r="D560" s="53"/>
      <c r="E560" s="53"/>
      <c r="F560" s="53"/>
      <c r="G560" s="53"/>
      <c r="H560" s="53"/>
      <c r="I560" s="53"/>
      <c r="J560" s="53"/>
      <c r="K560" s="53"/>
      <c r="L560" s="53"/>
      <c r="M560" s="53"/>
      <c r="N560" s="73"/>
      <c r="O560" s="120">
        <v>353</v>
      </c>
      <c r="P560" s="121" t="s">
        <v>552</v>
      </c>
      <c r="Q560" s="121"/>
      <c r="R560" s="121"/>
      <c r="S560" s="118"/>
      <c r="T560" s="118"/>
    </row>
    <row r="561" spans="2:20" ht="12.75">
      <c r="B561" s="53"/>
      <c r="C561" s="53"/>
      <c r="D561" s="53"/>
      <c r="E561" s="53"/>
      <c r="F561" s="53"/>
      <c r="G561" s="53"/>
      <c r="H561" s="53"/>
      <c r="I561" s="53"/>
      <c r="J561" s="53"/>
      <c r="K561" s="53"/>
      <c r="L561" s="53"/>
      <c r="M561" s="53"/>
      <c r="N561" s="73"/>
      <c r="O561" s="120">
        <v>354</v>
      </c>
      <c r="P561" s="121" t="s">
        <v>553</v>
      </c>
      <c r="Q561" s="121"/>
      <c r="R561" s="121"/>
      <c r="S561" s="118"/>
      <c r="T561" s="118"/>
    </row>
    <row r="562" spans="2:20" ht="12.75">
      <c r="B562" s="53"/>
      <c r="C562" s="53"/>
      <c r="D562" s="53"/>
      <c r="E562" s="53"/>
      <c r="F562" s="53"/>
      <c r="G562" s="53"/>
      <c r="H562" s="53"/>
      <c r="I562" s="53"/>
      <c r="J562" s="53"/>
      <c r="K562" s="53"/>
      <c r="L562" s="53"/>
      <c r="M562" s="53"/>
      <c r="N562" s="73"/>
      <c r="O562" s="120">
        <v>355</v>
      </c>
      <c r="P562" s="121" t="s">
        <v>554</v>
      </c>
      <c r="Q562" s="121"/>
      <c r="R562" s="121"/>
      <c r="S562" s="118"/>
      <c r="T562" s="118"/>
    </row>
    <row r="563" spans="2:20" ht="12.75">
      <c r="B563" s="53"/>
      <c r="C563" s="53"/>
      <c r="D563" s="53"/>
      <c r="E563" s="53"/>
      <c r="F563" s="53"/>
      <c r="G563" s="53"/>
      <c r="H563" s="53"/>
      <c r="I563" s="53"/>
      <c r="J563" s="53"/>
      <c r="K563" s="53"/>
      <c r="L563" s="53"/>
      <c r="M563" s="53"/>
      <c r="N563" s="73"/>
      <c r="O563" s="120">
        <v>356</v>
      </c>
      <c r="P563" s="121" t="s">
        <v>555</v>
      </c>
      <c r="Q563" s="121"/>
      <c r="R563" s="121"/>
      <c r="S563" s="118"/>
      <c r="T563" s="118"/>
    </row>
    <row r="564" spans="2:20" ht="12.75">
      <c r="B564" s="53"/>
      <c r="C564" s="53"/>
      <c r="D564" s="53"/>
      <c r="E564" s="53"/>
      <c r="F564" s="53"/>
      <c r="G564" s="53"/>
      <c r="H564" s="53"/>
      <c r="I564" s="53"/>
      <c r="J564" s="53"/>
      <c r="K564" s="53"/>
      <c r="L564" s="53"/>
      <c r="M564" s="53"/>
      <c r="N564" s="73"/>
      <c r="O564" s="120">
        <v>359</v>
      </c>
      <c r="P564" s="121" t="s">
        <v>556</v>
      </c>
      <c r="Q564" s="121"/>
      <c r="R564" s="121"/>
      <c r="S564" s="118"/>
      <c r="T564" s="118"/>
    </row>
    <row r="565" spans="2:20" ht="12.75">
      <c r="B565" s="53"/>
      <c r="C565" s="53"/>
      <c r="D565" s="53"/>
      <c r="E565" s="53"/>
      <c r="F565" s="53"/>
      <c r="G565" s="53"/>
      <c r="H565" s="53"/>
      <c r="I565" s="53"/>
      <c r="J565" s="53"/>
      <c r="K565" s="53"/>
      <c r="L565" s="53"/>
      <c r="M565" s="53"/>
      <c r="N565" s="73"/>
      <c r="O565" s="120">
        <v>360</v>
      </c>
      <c r="P565" s="121" t="s">
        <v>557</v>
      </c>
      <c r="Q565" s="121"/>
      <c r="R565" s="121"/>
      <c r="S565" s="118"/>
      <c r="T565" s="118"/>
    </row>
    <row r="566" spans="2:20" ht="12.75">
      <c r="B566" s="53"/>
      <c r="C566" s="53"/>
      <c r="D566" s="53"/>
      <c r="E566" s="53"/>
      <c r="F566" s="53"/>
      <c r="G566" s="53"/>
      <c r="H566" s="53"/>
      <c r="I566" s="53"/>
      <c r="J566" s="53"/>
      <c r="K566" s="53"/>
      <c r="L566" s="53"/>
      <c r="M566" s="53"/>
      <c r="N566" s="73"/>
      <c r="O566" s="120">
        <v>361</v>
      </c>
      <c r="P566" s="121" t="s">
        <v>558</v>
      </c>
      <c r="Q566" s="121"/>
      <c r="R566" s="121"/>
      <c r="S566" s="118"/>
      <c r="T566" s="118"/>
    </row>
    <row r="567" spans="2:20" ht="12.75">
      <c r="B567" s="53"/>
      <c r="C567" s="53"/>
      <c r="D567" s="53"/>
      <c r="E567" s="53"/>
      <c r="F567" s="53"/>
      <c r="G567" s="53"/>
      <c r="H567" s="53"/>
      <c r="I567" s="53"/>
      <c r="J567" s="53"/>
      <c r="K567" s="53"/>
      <c r="L567" s="53"/>
      <c r="M567" s="53"/>
      <c r="N567" s="73"/>
      <c r="O567" s="120">
        <v>362</v>
      </c>
      <c r="P567" s="121" t="s">
        <v>559</v>
      </c>
      <c r="Q567" s="121"/>
      <c r="R567" s="121"/>
      <c r="S567" s="118"/>
      <c r="T567" s="118"/>
    </row>
    <row r="568" spans="2:20" ht="12.75">
      <c r="B568" s="53"/>
      <c r="C568" s="53"/>
      <c r="D568" s="53"/>
      <c r="E568" s="53"/>
      <c r="F568" s="53"/>
      <c r="G568" s="53"/>
      <c r="H568" s="53"/>
      <c r="I568" s="53"/>
      <c r="J568" s="53"/>
      <c r="K568" s="53"/>
      <c r="L568" s="53"/>
      <c r="M568" s="53"/>
      <c r="N568" s="73"/>
      <c r="O568" s="120">
        <v>363</v>
      </c>
      <c r="P568" s="121" t="s">
        <v>560</v>
      </c>
      <c r="Q568" s="121"/>
      <c r="R568" s="121"/>
      <c r="S568" s="118"/>
      <c r="T568" s="118"/>
    </row>
    <row r="569" spans="2:20" ht="12.75">
      <c r="B569" s="53"/>
      <c r="C569" s="53"/>
      <c r="D569" s="53"/>
      <c r="E569" s="53"/>
      <c r="F569" s="53"/>
      <c r="G569" s="53"/>
      <c r="H569" s="53"/>
      <c r="I569" s="53"/>
      <c r="J569" s="53"/>
      <c r="K569" s="53"/>
      <c r="L569" s="53"/>
      <c r="M569" s="53"/>
      <c r="N569" s="73"/>
      <c r="O569" s="120">
        <v>364</v>
      </c>
      <c r="P569" s="121" t="s">
        <v>561</v>
      </c>
      <c r="Q569" s="121"/>
      <c r="R569" s="121"/>
      <c r="S569" s="118"/>
      <c r="T569" s="118"/>
    </row>
    <row r="570" spans="2:20" ht="12.75">
      <c r="B570" s="53"/>
      <c r="C570" s="53"/>
      <c r="D570" s="53"/>
      <c r="E570" s="53"/>
      <c r="F570" s="53"/>
      <c r="G570" s="53"/>
      <c r="H570" s="53"/>
      <c r="I570" s="53"/>
      <c r="J570" s="53"/>
      <c r="K570" s="53"/>
      <c r="L570" s="53"/>
      <c r="M570" s="53"/>
      <c r="N570" s="73"/>
      <c r="O570" s="120">
        <v>366</v>
      </c>
      <c r="P570" s="121" t="s">
        <v>562</v>
      </c>
      <c r="Q570" s="121"/>
      <c r="R570" s="121"/>
      <c r="S570" s="118"/>
      <c r="T570" s="118"/>
    </row>
    <row r="571" spans="2:20" ht="12.75">
      <c r="B571" s="53"/>
      <c r="C571" s="53"/>
      <c r="D571" s="53"/>
      <c r="E571" s="53"/>
      <c r="F571" s="53"/>
      <c r="G571" s="53"/>
      <c r="H571" s="53"/>
      <c r="I571" s="53"/>
      <c r="J571" s="53"/>
      <c r="K571" s="53"/>
      <c r="L571" s="53"/>
      <c r="M571" s="53"/>
      <c r="N571" s="73"/>
      <c r="O571" s="120">
        <v>369</v>
      </c>
      <c r="P571" s="121" t="s">
        <v>563</v>
      </c>
      <c r="Q571" s="121"/>
      <c r="R571" s="121"/>
      <c r="S571" s="118"/>
      <c r="T571" s="118"/>
    </row>
    <row r="572" spans="2:20" ht="12.75">
      <c r="B572" s="53"/>
      <c r="C572" s="53"/>
      <c r="D572" s="53"/>
      <c r="E572" s="53"/>
      <c r="F572" s="53"/>
      <c r="G572" s="53"/>
      <c r="H572" s="53"/>
      <c r="I572" s="53"/>
      <c r="J572" s="53"/>
      <c r="K572" s="53"/>
      <c r="L572" s="53"/>
      <c r="M572" s="53"/>
      <c r="N572" s="73"/>
      <c r="O572" s="120">
        <v>370</v>
      </c>
      <c r="P572" s="121" t="s">
        <v>564</v>
      </c>
      <c r="Q572" s="121"/>
      <c r="R572" s="121"/>
      <c r="S572" s="118"/>
      <c r="T572" s="118"/>
    </row>
    <row r="573" spans="2:20" ht="12.75">
      <c r="B573" s="53"/>
      <c r="C573" s="53"/>
      <c r="D573" s="53"/>
      <c r="E573" s="53"/>
      <c r="F573" s="53"/>
      <c r="G573" s="53"/>
      <c r="H573" s="53"/>
      <c r="I573" s="53"/>
      <c r="J573" s="53"/>
      <c r="K573" s="53"/>
      <c r="L573" s="53"/>
      <c r="M573" s="53"/>
      <c r="N573" s="73"/>
      <c r="O573" s="120">
        <v>371</v>
      </c>
      <c r="P573" s="121" t="s">
        <v>565</v>
      </c>
      <c r="Q573" s="121"/>
      <c r="R573" s="121"/>
      <c r="S573" s="118"/>
      <c r="T573" s="118"/>
    </row>
    <row r="574" spans="2:20" ht="12.75">
      <c r="B574" s="53"/>
      <c r="C574" s="53"/>
      <c r="D574" s="53"/>
      <c r="E574" s="53"/>
      <c r="F574" s="53"/>
      <c r="G574" s="53"/>
      <c r="H574" s="53"/>
      <c r="I574" s="53"/>
      <c r="J574" s="53"/>
      <c r="K574" s="53"/>
      <c r="L574" s="53"/>
      <c r="M574" s="53"/>
      <c r="N574" s="73"/>
      <c r="O574" s="120">
        <v>372</v>
      </c>
      <c r="P574" s="121" t="s">
        <v>566</v>
      </c>
      <c r="Q574" s="121"/>
      <c r="R574" s="121"/>
      <c r="S574" s="118"/>
      <c r="T574" s="118"/>
    </row>
    <row r="575" spans="2:20" ht="12.75">
      <c r="B575" s="53"/>
      <c r="C575" s="53"/>
      <c r="D575" s="53"/>
      <c r="E575" s="53"/>
      <c r="F575" s="53"/>
      <c r="G575" s="53"/>
      <c r="H575" s="53"/>
      <c r="I575" s="53"/>
      <c r="J575" s="53"/>
      <c r="K575" s="53"/>
      <c r="L575" s="53"/>
      <c r="M575" s="53"/>
      <c r="N575" s="73"/>
      <c r="O575" s="120">
        <v>375</v>
      </c>
      <c r="P575" s="121" t="s">
        <v>567</v>
      </c>
      <c r="Q575" s="121"/>
      <c r="R575" s="121"/>
      <c r="S575" s="118"/>
      <c r="T575" s="118"/>
    </row>
    <row r="576" spans="2:20" ht="12.75">
      <c r="B576" s="53"/>
      <c r="C576" s="53"/>
      <c r="D576" s="53"/>
      <c r="E576" s="53"/>
      <c r="F576" s="53"/>
      <c r="G576" s="53"/>
      <c r="H576" s="53"/>
      <c r="I576" s="53"/>
      <c r="J576" s="53"/>
      <c r="K576" s="53"/>
      <c r="L576" s="53"/>
      <c r="M576" s="53"/>
      <c r="N576" s="73"/>
      <c r="O576" s="120">
        <v>376</v>
      </c>
      <c r="P576" s="121" t="s">
        <v>568</v>
      </c>
      <c r="Q576" s="121"/>
      <c r="R576" s="121"/>
      <c r="S576" s="118"/>
      <c r="T576" s="118"/>
    </row>
    <row r="577" spans="2:20" ht="12.75">
      <c r="B577" s="53"/>
      <c r="C577" s="53"/>
      <c r="D577" s="53"/>
      <c r="E577" s="53"/>
      <c r="F577" s="53"/>
      <c r="G577" s="53"/>
      <c r="H577" s="53"/>
      <c r="I577" s="53"/>
      <c r="J577" s="53"/>
      <c r="K577" s="53"/>
      <c r="L577" s="53"/>
      <c r="M577" s="53"/>
      <c r="N577" s="73"/>
      <c r="O577" s="120">
        <v>377</v>
      </c>
      <c r="P577" s="121" t="s">
        <v>569</v>
      </c>
      <c r="Q577" s="121"/>
      <c r="R577" s="121"/>
      <c r="S577" s="118"/>
      <c r="T577" s="118"/>
    </row>
    <row r="578" spans="2:20" ht="12.75">
      <c r="B578" s="53"/>
      <c r="C578" s="53"/>
      <c r="D578" s="53"/>
      <c r="E578" s="53"/>
      <c r="F578" s="53"/>
      <c r="G578" s="53"/>
      <c r="H578" s="53"/>
      <c r="I578" s="53"/>
      <c r="J578" s="53"/>
      <c r="K578" s="53"/>
      <c r="L578" s="53"/>
      <c r="M578" s="53"/>
      <c r="N578" s="73"/>
      <c r="O578" s="120">
        <v>378</v>
      </c>
      <c r="P578" s="121" t="s">
        <v>570</v>
      </c>
      <c r="Q578" s="121"/>
      <c r="R578" s="121"/>
      <c r="S578" s="118"/>
      <c r="T578" s="118"/>
    </row>
    <row r="579" spans="2:20" ht="12.75">
      <c r="B579" s="53"/>
      <c r="C579" s="53"/>
      <c r="D579" s="53"/>
      <c r="E579" s="53"/>
      <c r="F579" s="53"/>
      <c r="G579" s="53"/>
      <c r="H579" s="53"/>
      <c r="I579" s="53"/>
      <c r="J579" s="53"/>
      <c r="K579" s="53"/>
      <c r="L579" s="53"/>
      <c r="M579" s="53"/>
      <c r="N579" s="73"/>
      <c r="O579" s="120">
        <v>381</v>
      </c>
      <c r="P579" s="121" t="s">
        <v>571</v>
      </c>
      <c r="Q579" s="121"/>
      <c r="R579" s="121"/>
      <c r="S579" s="118"/>
      <c r="T579" s="118"/>
    </row>
    <row r="580" spans="2:20" ht="12.75">
      <c r="B580" s="53"/>
      <c r="C580" s="53"/>
      <c r="D580" s="53"/>
      <c r="E580" s="53"/>
      <c r="F580" s="53"/>
      <c r="G580" s="53"/>
      <c r="H580" s="53"/>
      <c r="I580" s="53"/>
      <c r="J580" s="53"/>
      <c r="K580" s="53"/>
      <c r="L580" s="53"/>
      <c r="M580" s="53"/>
      <c r="N580" s="73"/>
      <c r="O580" s="120">
        <v>382</v>
      </c>
      <c r="P580" s="121" t="s">
        <v>572</v>
      </c>
      <c r="Q580" s="121"/>
      <c r="R580" s="121"/>
      <c r="S580" s="118"/>
      <c r="T580" s="118"/>
    </row>
    <row r="581" spans="2:20" ht="12.75">
      <c r="B581" s="53"/>
      <c r="C581" s="53"/>
      <c r="D581" s="53"/>
      <c r="E581" s="53"/>
      <c r="F581" s="53"/>
      <c r="G581" s="53"/>
      <c r="H581" s="53"/>
      <c r="I581" s="53"/>
      <c r="J581" s="53"/>
      <c r="K581" s="53"/>
      <c r="L581" s="53"/>
      <c r="M581" s="53"/>
      <c r="N581" s="73"/>
      <c r="O581" s="120">
        <v>383</v>
      </c>
      <c r="P581" s="121" t="s">
        <v>573</v>
      </c>
      <c r="Q581" s="121"/>
      <c r="R581" s="121"/>
      <c r="S581" s="118"/>
      <c r="T581" s="118"/>
    </row>
    <row r="582" spans="2:20" ht="12.75">
      <c r="B582" s="53"/>
      <c r="C582" s="53"/>
      <c r="D582" s="53"/>
      <c r="E582" s="53"/>
      <c r="F582" s="53"/>
      <c r="G582" s="53"/>
      <c r="H582" s="53"/>
      <c r="I582" s="53"/>
      <c r="J582" s="53"/>
      <c r="K582" s="53"/>
      <c r="L582" s="53"/>
      <c r="M582" s="53"/>
      <c r="N582" s="73"/>
      <c r="O582" s="120">
        <v>385</v>
      </c>
      <c r="P582" s="121" t="s">
        <v>574</v>
      </c>
      <c r="Q582" s="121"/>
      <c r="R582" s="121"/>
      <c r="S582" s="118"/>
      <c r="T582" s="118"/>
    </row>
    <row r="583" spans="2:20" ht="12.75">
      <c r="B583" s="53"/>
      <c r="C583" s="53"/>
      <c r="D583" s="53"/>
      <c r="E583" s="53"/>
      <c r="F583" s="53"/>
      <c r="G583" s="53"/>
      <c r="H583" s="53"/>
      <c r="I583" s="53"/>
      <c r="J583" s="53"/>
      <c r="K583" s="53"/>
      <c r="L583" s="53"/>
      <c r="M583" s="53"/>
      <c r="N583" s="73"/>
      <c r="O583" s="120">
        <v>388</v>
      </c>
      <c r="P583" s="121" t="s">
        <v>575</v>
      </c>
      <c r="Q583" s="121"/>
      <c r="R583" s="121"/>
      <c r="S583" s="118"/>
      <c r="T583" s="118"/>
    </row>
    <row r="584" spans="2:20" ht="12.75">
      <c r="B584" s="53"/>
      <c r="C584" s="53"/>
      <c r="D584" s="53"/>
      <c r="E584" s="53"/>
      <c r="F584" s="53"/>
      <c r="G584" s="53"/>
      <c r="H584" s="53"/>
      <c r="I584" s="53"/>
      <c r="J584" s="53"/>
      <c r="K584" s="53"/>
      <c r="L584" s="53"/>
      <c r="M584" s="53"/>
      <c r="N584" s="73"/>
      <c r="O584" s="120">
        <v>389</v>
      </c>
      <c r="P584" s="121" t="s">
        <v>576</v>
      </c>
      <c r="Q584" s="121"/>
      <c r="R584" s="121"/>
      <c r="S584" s="118"/>
      <c r="T584" s="118"/>
    </row>
    <row r="585" spans="2:20" ht="12.75">
      <c r="B585" s="53"/>
      <c r="C585" s="53"/>
      <c r="D585" s="53"/>
      <c r="E585" s="53"/>
      <c r="F585" s="53"/>
      <c r="G585" s="53"/>
      <c r="H585" s="53"/>
      <c r="I585" s="53"/>
      <c r="J585" s="53"/>
      <c r="K585" s="53"/>
      <c r="L585" s="53"/>
      <c r="M585" s="53"/>
      <c r="N585" s="73"/>
      <c r="O585" s="120">
        <v>390</v>
      </c>
      <c r="P585" s="121" t="s">
        <v>577</v>
      </c>
      <c r="Q585" s="121"/>
      <c r="R585" s="121"/>
      <c r="S585" s="118"/>
      <c r="T585" s="118"/>
    </row>
    <row r="586" spans="2:20" ht="12.75">
      <c r="B586" s="53"/>
      <c r="C586" s="53"/>
      <c r="D586" s="53"/>
      <c r="E586" s="53"/>
      <c r="F586" s="53"/>
      <c r="G586" s="53"/>
      <c r="H586" s="53"/>
      <c r="I586" s="53"/>
      <c r="J586" s="53"/>
      <c r="K586" s="53"/>
      <c r="L586" s="53"/>
      <c r="M586" s="53"/>
      <c r="N586" s="73"/>
      <c r="O586" s="120">
        <v>391</v>
      </c>
      <c r="P586" s="121" t="s">
        <v>578</v>
      </c>
      <c r="Q586" s="121"/>
      <c r="R586" s="121"/>
      <c r="S586" s="118"/>
      <c r="T586" s="118"/>
    </row>
    <row r="587" spans="2:20" ht="12.75">
      <c r="B587" s="53"/>
      <c r="C587" s="53"/>
      <c r="D587" s="53"/>
      <c r="E587" s="53"/>
      <c r="F587" s="53"/>
      <c r="G587" s="53"/>
      <c r="H587" s="53"/>
      <c r="I587" s="53"/>
      <c r="J587" s="53"/>
      <c r="K587" s="53"/>
      <c r="L587" s="53"/>
      <c r="M587" s="53"/>
      <c r="N587" s="73"/>
      <c r="O587" s="120">
        <v>394</v>
      </c>
      <c r="P587" s="121" t="s">
        <v>579</v>
      </c>
      <c r="Q587" s="121"/>
      <c r="R587" s="121"/>
      <c r="S587" s="118"/>
      <c r="T587" s="118"/>
    </row>
    <row r="588" spans="2:20" ht="12.75">
      <c r="B588" s="53"/>
      <c r="C588" s="53"/>
      <c r="D588" s="53"/>
      <c r="E588" s="53"/>
      <c r="F588" s="53"/>
      <c r="G588" s="53"/>
      <c r="H588" s="53"/>
      <c r="I588" s="53"/>
      <c r="J588" s="53"/>
      <c r="K588" s="53"/>
      <c r="L588" s="53"/>
      <c r="M588" s="53"/>
      <c r="N588" s="73"/>
      <c r="O588" s="120">
        <v>395</v>
      </c>
      <c r="P588" s="121" t="s">
        <v>580</v>
      </c>
      <c r="Q588" s="121"/>
      <c r="R588" s="121"/>
      <c r="S588" s="118"/>
      <c r="T588" s="118"/>
    </row>
    <row r="589" spans="2:20" ht="12.75">
      <c r="B589" s="53"/>
      <c r="C589" s="53"/>
      <c r="D589" s="53"/>
      <c r="E589" s="53"/>
      <c r="F589" s="53"/>
      <c r="G589" s="53"/>
      <c r="H589" s="53"/>
      <c r="I589" s="53"/>
      <c r="J589" s="53"/>
      <c r="K589" s="53"/>
      <c r="L589" s="53"/>
      <c r="M589" s="53"/>
      <c r="N589" s="73"/>
      <c r="O589" s="120">
        <v>396</v>
      </c>
      <c r="P589" s="121" t="s">
        <v>581</v>
      </c>
      <c r="Q589" s="121"/>
      <c r="R589" s="121"/>
      <c r="S589" s="118"/>
      <c r="T589" s="118"/>
    </row>
    <row r="590" spans="2:20" ht="12.75">
      <c r="B590" s="53"/>
      <c r="C590" s="53"/>
      <c r="D590" s="53"/>
      <c r="E590" s="53"/>
      <c r="F590" s="53"/>
      <c r="G590" s="53"/>
      <c r="H590" s="53"/>
      <c r="I590" s="53"/>
      <c r="J590" s="53"/>
      <c r="K590" s="53"/>
      <c r="L590" s="53"/>
      <c r="M590" s="53"/>
      <c r="N590" s="73"/>
      <c r="O590" s="120">
        <v>397</v>
      </c>
      <c r="P590" s="121" t="s">
        <v>582</v>
      </c>
      <c r="Q590" s="121"/>
      <c r="R590" s="121"/>
      <c r="S590" s="118"/>
      <c r="T590" s="118"/>
    </row>
    <row r="591" spans="2:20" ht="12.75">
      <c r="B591" s="53"/>
      <c r="C591" s="53"/>
      <c r="D591" s="53"/>
      <c r="E591" s="53"/>
      <c r="F591" s="53"/>
      <c r="G591" s="53"/>
      <c r="H591" s="53"/>
      <c r="I591" s="53"/>
      <c r="J591" s="53"/>
      <c r="K591" s="53"/>
      <c r="L591" s="53"/>
      <c r="M591" s="53"/>
      <c r="N591" s="73"/>
      <c r="O591" s="120">
        <v>401</v>
      </c>
      <c r="P591" s="121" t="s">
        <v>583</v>
      </c>
      <c r="Q591" s="121"/>
      <c r="R591" s="121"/>
      <c r="S591" s="118"/>
      <c r="T591" s="118"/>
    </row>
    <row r="592" spans="2:20" ht="12.75">
      <c r="B592" s="53"/>
      <c r="C592" s="53"/>
      <c r="D592" s="53"/>
      <c r="E592" s="53"/>
      <c r="F592" s="53"/>
      <c r="G592" s="53"/>
      <c r="H592" s="53"/>
      <c r="I592" s="53"/>
      <c r="J592" s="53"/>
      <c r="K592" s="53"/>
      <c r="L592" s="53"/>
      <c r="M592" s="53"/>
      <c r="N592" s="73"/>
      <c r="O592" s="120">
        <v>402</v>
      </c>
      <c r="P592" s="121" t="s">
        <v>584</v>
      </c>
      <c r="Q592" s="121"/>
      <c r="R592" s="121"/>
      <c r="S592" s="118"/>
      <c r="T592" s="118"/>
    </row>
    <row r="593" spans="2:20" ht="12.75">
      <c r="B593" s="53"/>
      <c r="C593" s="53"/>
      <c r="D593" s="53"/>
      <c r="E593" s="53"/>
      <c r="F593" s="53"/>
      <c r="G593" s="53"/>
      <c r="H593" s="53"/>
      <c r="I593" s="53"/>
      <c r="J593" s="53"/>
      <c r="K593" s="53"/>
      <c r="L593" s="53"/>
      <c r="M593" s="53"/>
      <c r="N593" s="73"/>
      <c r="O593" s="120">
        <v>403</v>
      </c>
      <c r="P593" s="121" t="s">
        <v>585</v>
      </c>
      <c r="Q593" s="121"/>
      <c r="R593" s="121"/>
      <c r="S593" s="118"/>
      <c r="T593" s="118"/>
    </row>
    <row r="594" spans="2:20" ht="12.75">
      <c r="B594" s="53"/>
      <c r="C594" s="53"/>
      <c r="D594" s="53"/>
      <c r="E594" s="53"/>
      <c r="F594" s="53"/>
      <c r="G594" s="53"/>
      <c r="H594" s="53"/>
      <c r="I594" s="53"/>
      <c r="J594" s="53"/>
      <c r="K594" s="53"/>
      <c r="L594" s="53"/>
      <c r="M594" s="53"/>
      <c r="N594" s="73"/>
      <c r="O594" s="120">
        <v>404</v>
      </c>
      <c r="P594" s="121" t="s">
        <v>586</v>
      </c>
      <c r="Q594" s="121"/>
      <c r="R594" s="121"/>
      <c r="S594" s="118"/>
      <c r="T594" s="118"/>
    </row>
    <row r="595" spans="2:20" ht="12.75">
      <c r="B595" s="53"/>
      <c r="C595" s="53"/>
      <c r="D595" s="53"/>
      <c r="E595" s="53"/>
      <c r="F595" s="53"/>
      <c r="G595" s="53"/>
      <c r="H595" s="53"/>
      <c r="I595" s="53"/>
      <c r="J595" s="53"/>
      <c r="K595" s="53"/>
      <c r="L595" s="53"/>
      <c r="M595" s="53"/>
      <c r="N595" s="73"/>
      <c r="O595" s="120">
        <v>405</v>
      </c>
      <c r="P595" s="121" t="s">
        <v>587</v>
      </c>
      <c r="Q595" s="121"/>
      <c r="R595" s="121"/>
      <c r="S595" s="118"/>
      <c r="T595" s="118"/>
    </row>
    <row r="596" spans="2:20" ht="12.75">
      <c r="B596" s="53"/>
      <c r="C596" s="53"/>
      <c r="D596" s="53"/>
      <c r="E596" s="53"/>
      <c r="F596" s="53"/>
      <c r="G596" s="53"/>
      <c r="H596" s="53"/>
      <c r="I596" s="53"/>
      <c r="J596" s="53"/>
      <c r="K596" s="53"/>
      <c r="L596" s="53"/>
      <c r="M596" s="53"/>
      <c r="N596" s="73"/>
      <c r="O596" s="120">
        <v>406</v>
      </c>
      <c r="P596" s="121" t="s">
        <v>588</v>
      </c>
      <c r="Q596" s="121"/>
      <c r="R596" s="121"/>
      <c r="S596" s="118"/>
      <c r="T596" s="118"/>
    </row>
    <row r="597" spans="2:20" ht="12.75">
      <c r="B597" s="53"/>
      <c r="C597" s="53"/>
      <c r="D597" s="53"/>
      <c r="E597" s="53"/>
      <c r="F597" s="53"/>
      <c r="G597" s="53"/>
      <c r="H597" s="53"/>
      <c r="I597" s="53"/>
      <c r="J597" s="53"/>
      <c r="K597" s="53"/>
      <c r="L597" s="53"/>
      <c r="M597" s="53"/>
      <c r="N597" s="73"/>
      <c r="O597" s="120">
        <v>407</v>
      </c>
      <c r="P597" s="121" t="s">
        <v>589</v>
      </c>
      <c r="Q597" s="121"/>
      <c r="R597" s="121"/>
      <c r="S597" s="118"/>
      <c r="T597" s="118"/>
    </row>
    <row r="598" spans="2:20" ht="12.75">
      <c r="B598" s="53"/>
      <c r="C598" s="53"/>
      <c r="D598" s="53"/>
      <c r="E598" s="53"/>
      <c r="F598" s="53"/>
      <c r="G598" s="53"/>
      <c r="H598" s="53"/>
      <c r="I598" s="53"/>
      <c r="J598" s="53"/>
      <c r="K598" s="53"/>
      <c r="L598" s="53"/>
      <c r="M598" s="53"/>
      <c r="N598" s="73"/>
      <c r="O598" s="120">
        <v>408</v>
      </c>
      <c r="P598" s="121" t="s">
        <v>590</v>
      </c>
      <c r="Q598" s="121"/>
      <c r="R598" s="121"/>
      <c r="S598" s="118"/>
      <c r="T598" s="118"/>
    </row>
    <row r="599" spans="2:20" ht="12.75">
      <c r="B599" s="53"/>
      <c r="C599" s="53"/>
      <c r="D599" s="53"/>
      <c r="E599" s="53"/>
      <c r="F599" s="53"/>
      <c r="G599" s="53"/>
      <c r="H599" s="53"/>
      <c r="I599" s="53"/>
      <c r="J599" s="53"/>
      <c r="K599" s="53"/>
      <c r="L599" s="53"/>
      <c r="M599" s="53"/>
      <c r="N599" s="73"/>
      <c r="O599" s="120">
        <v>409</v>
      </c>
      <c r="P599" s="121" t="s">
        <v>591</v>
      </c>
      <c r="Q599" s="121"/>
      <c r="R599" s="121"/>
      <c r="S599" s="118"/>
      <c r="T599" s="118"/>
    </row>
    <row r="600" spans="2:20" ht="12.75">
      <c r="B600" s="53"/>
      <c r="C600" s="53"/>
      <c r="D600" s="53"/>
      <c r="E600" s="53"/>
      <c r="F600" s="53"/>
      <c r="G600" s="53"/>
      <c r="H600" s="53"/>
      <c r="I600" s="53"/>
      <c r="J600" s="53"/>
      <c r="K600" s="53"/>
      <c r="L600" s="53"/>
      <c r="M600" s="53"/>
      <c r="N600" s="73"/>
      <c r="O600" s="120">
        <v>410</v>
      </c>
      <c r="P600" s="121" t="s">
        <v>592</v>
      </c>
      <c r="Q600" s="121"/>
      <c r="R600" s="121"/>
      <c r="S600" s="118"/>
      <c r="T600" s="118"/>
    </row>
    <row r="601" spans="2:20" ht="12.75">
      <c r="B601" s="53"/>
      <c r="C601" s="53"/>
      <c r="D601" s="53"/>
      <c r="E601" s="53"/>
      <c r="F601" s="53"/>
      <c r="G601" s="53"/>
      <c r="H601" s="53"/>
      <c r="I601" s="53"/>
      <c r="J601" s="53"/>
      <c r="K601" s="53"/>
      <c r="L601" s="53"/>
      <c r="M601" s="53"/>
      <c r="N601" s="73"/>
      <c r="O601" s="120">
        <v>411</v>
      </c>
      <c r="P601" s="121" t="s">
        <v>593</v>
      </c>
      <c r="Q601" s="121"/>
      <c r="R601" s="121"/>
      <c r="S601" s="118"/>
      <c r="T601" s="118"/>
    </row>
    <row r="602" spans="2:20" ht="12.75">
      <c r="B602" s="53"/>
      <c r="C602" s="53"/>
      <c r="D602" s="53"/>
      <c r="E602" s="53"/>
      <c r="F602" s="53"/>
      <c r="G602" s="53"/>
      <c r="H602" s="53"/>
      <c r="I602" s="53"/>
      <c r="J602" s="53"/>
      <c r="K602" s="53"/>
      <c r="L602" s="53"/>
      <c r="M602" s="53"/>
      <c r="N602" s="73"/>
      <c r="O602" s="120">
        <v>412</v>
      </c>
      <c r="P602" s="121" t="s">
        <v>594</v>
      </c>
      <c r="Q602" s="121"/>
      <c r="R602" s="121"/>
      <c r="S602" s="118"/>
      <c r="T602" s="118"/>
    </row>
    <row r="603" spans="2:20" ht="12.75">
      <c r="B603" s="53"/>
      <c r="C603" s="53"/>
      <c r="D603" s="53"/>
      <c r="E603" s="53"/>
      <c r="F603" s="53"/>
      <c r="G603" s="53"/>
      <c r="H603" s="53"/>
      <c r="I603" s="53"/>
      <c r="J603" s="53"/>
      <c r="K603" s="53"/>
      <c r="L603" s="53"/>
      <c r="M603" s="53"/>
      <c r="N603" s="73"/>
      <c r="O603" s="120">
        <v>413</v>
      </c>
      <c r="P603" s="121" t="s">
        <v>595</v>
      </c>
      <c r="Q603" s="121"/>
      <c r="R603" s="121"/>
      <c r="S603" s="118"/>
      <c r="T603" s="118"/>
    </row>
    <row r="604" spans="2:20" ht="12.75">
      <c r="B604" s="53"/>
      <c r="C604" s="53"/>
      <c r="D604" s="53"/>
      <c r="E604" s="53"/>
      <c r="F604" s="53"/>
      <c r="G604" s="53"/>
      <c r="H604" s="53"/>
      <c r="I604" s="53"/>
      <c r="J604" s="53"/>
      <c r="K604" s="53"/>
      <c r="L604" s="53"/>
      <c r="M604" s="53"/>
      <c r="N604" s="73"/>
      <c r="O604" s="120">
        <v>414</v>
      </c>
      <c r="P604" s="121" t="s">
        <v>596</v>
      </c>
      <c r="Q604" s="121"/>
      <c r="R604" s="121"/>
      <c r="S604" s="118"/>
      <c r="T604" s="118"/>
    </row>
    <row r="605" spans="2:20" ht="12.75">
      <c r="B605" s="53"/>
      <c r="C605" s="53"/>
      <c r="D605" s="53"/>
      <c r="E605" s="53"/>
      <c r="F605" s="53"/>
      <c r="G605" s="53"/>
      <c r="H605" s="53"/>
      <c r="I605" s="53"/>
      <c r="J605" s="53"/>
      <c r="K605" s="53"/>
      <c r="L605" s="53"/>
      <c r="M605" s="53"/>
      <c r="N605" s="73"/>
      <c r="O605" s="120">
        <v>415</v>
      </c>
      <c r="P605" s="121" t="s">
        <v>597</v>
      </c>
      <c r="Q605" s="121"/>
      <c r="R605" s="121"/>
      <c r="S605" s="118"/>
      <c r="T605" s="118"/>
    </row>
    <row r="606" spans="2:20" ht="12.75">
      <c r="B606" s="53"/>
      <c r="C606" s="53"/>
      <c r="D606" s="53"/>
      <c r="E606" s="53"/>
      <c r="F606" s="53"/>
      <c r="G606" s="53"/>
      <c r="H606" s="53"/>
      <c r="I606" s="53"/>
      <c r="J606" s="53"/>
      <c r="K606" s="53"/>
      <c r="L606" s="53"/>
      <c r="M606" s="53"/>
      <c r="N606" s="73"/>
      <c r="O606" s="120">
        <v>416</v>
      </c>
      <c r="P606" s="121" t="s">
        <v>598</v>
      </c>
      <c r="Q606" s="121"/>
      <c r="R606" s="121"/>
      <c r="S606" s="118"/>
      <c r="T606" s="118"/>
    </row>
    <row r="607" spans="2:20" ht="12.75">
      <c r="B607" s="53"/>
      <c r="C607" s="53"/>
      <c r="D607" s="53"/>
      <c r="E607" s="53"/>
      <c r="F607" s="53"/>
      <c r="G607" s="53"/>
      <c r="H607" s="53"/>
      <c r="I607" s="53"/>
      <c r="J607" s="53"/>
      <c r="K607" s="53"/>
      <c r="L607" s="53"/>
      <c r="M607" s="53"/>
      <c r="N607" s="73"/>
      <c r="O607" s="120">
        <v>417</v>
      </c>
      <c r="P607" s="121" t="s">
        <v>599</v>
      </c>
      <c r="Q607" s="121"/>
      <c r="R607" s="121"/>
      <c r="S607" s="118"/>
      <c r="T607" s="118"/>
    </row>
    <row r="608" spans="2:20" ht="12.75">
      <c r="B608" s="53"/>
      <c r="C608" s="53"/>
      <c r="D608" s="53"/>
      <c r="E608" s="53"/>
      <c r="F608" s="53"/>
      <c r="G608" s="53"/>
      <c r="H608" s="53"/>
      <c r="I608" s="53"/>
      <c r="J608" s="53"/>
      <c r="K608" s="53"/>
      <c r="L608" s="53"/>
      <c r="M608" s="53"/>
      <c r="N608" s="73"/>
      <c r="O608" s="120">
        <v>418</v>
      </c>
      <c r="P608" s="121" t="s">
        <v>600</v>
      </c>
      <c r="Q608" s="121"/>
      <c r="R608" s="121"/>
      <c r="S608" s="118"/>
      <c r="T608" s="118"/>
    </row>
    <row r="609" spans="2:20" ht="12.75">
      <c r="B609" s="53"/>
      <c r="C609" s="53"/>
      <c r="D609" s="53"/>
      <c r="E609" s="53"/>
      <c r="F609" s="53"/>
      <c r="G609" s="53"/>
      <c r="H609" s="53"/>
      <c r="I609" s="53"/>
      <c r="J609" s="53"/>
      <c r="K609" s="53"/>
      <c r="L609" s="53"/>
      <c r="M609" s="53"/>
      <c r="N609" s="73"/>
      <c r="O609" s="120">
        <v>419</v>
      </c>
      <c r="P609" s="121" t="s">
        <v>601</v>
      </c>
      <c r="Q609" s="121"/>
      <c r="R609" s="121"/>
      <c r="S609" s="118"/>
      <c r="T609" s="118"/>
    </row>
    <row r="610" spans="2:20" ht="12.75">
      <c r="B610" s="53"/>
      <c r="C610" s="53"/>
      <c r="D610" s="53"/>
      <c r="E610" s="53"/>
      <c r="F610" s="53"/>
      <c r="G610" s="53"/>
      <c r="H610" s="53"/>
      <c r="I610" s="53"/>
      <c r="J610" s="53"/>
      <c r="K610" s="53"/>
      <c r="L610" s="53"/>
      <c r="M610" s="53"/>
      <c r="N610" s="73"/>
      <c r="O610" s="120">
        <v>420</v>
      </c>
      <c r="P610" s="121" t="s">
        <v>602</v>
      </c>
      <c r="Q610" s="121"/>
      <c r="R610" s="121"/>
      <c r="S610" s="118"/>
      <c r="T610" s="118"/>
    </row>
    <row r="611" spans="2:20" ht="12.75">
      <c r="B611" s="53"/>
      <c r="C611" s="53"/>
      <c r="D611" s="53"/>
      <c r="E611" s="53"/>
      <c r="F611" s="53"/>
      <c r="G611" s="53"/>
      <c r="H611" s="53"/>
      <c r="I611" s="53"/>
      <c r="J611" s="53"/>
      <c r="K611" s="53"/>
      <c r="L611" s="53"/>
      <c r="M611" s="53"/>
      <c r="N611" s="73"/>
      <c r="O611" s="120">
        <v>424</v>
      </c>
      <c r="P611" s="121" t="s">
        <v>603</v>
      </c>
      <c r="Q611" s="121"/>
      <c r="R611" s="121"/>
      <c r="S611" s="118"/>
      <c r="T611" s="118"/>
    </row>
    <row r="612" spans="2:20" ht="12.75">
      <c r="B612" s="53"/>
      <c r="C612" s="53"/>
      <c r="D612" s="53"/>
      <c r="E612" s="53"/>
      <c r="F612" s="53"/>
      <c r="G612" s="53"/>
      <c r="H612" s="53"/>
      <c r="I612" s="53"/>
      <c r="J612" s="53"/>
      <c r="K612" s="53"/>
      <c r="L612" s="53"/>
      <c r="M612" s="53"/>
      <c r="N612" s="73"/>
      <c r="O612" s="120">
        <v>425</v>
      </c>
      <c r="P612" s="121" t="s">
        <v>604</v>
      </c>
      <c r="Q612" s="121"/>
      <c r="R612" s="121"/>
      <c r="S612" s="118"/>
      <c r="T612" s="118"/>
    </row>
    <row r="613" spans="2:20" ht="12.75">
      <c r="B613" s="53"/>
      <c r="C613" s="53"/>
      <c r="D613" s="53"/>
      <c r="E613" s="53"/>
      <c r="F613" s="53"/>
      <c r="G613" s="53"/>
      <c r="H613" s="53"/>
      <c r="I613" s="53"/>
      <c r="J613" s="53"/>
      <c r="K613" s="53"/>
      <c r="L613" s="53"/>
      <c r="M613" s="53"/>
      <c r="N613" s="73"/>
      <c r="O613" s="120">
        <v>427</v>
      </c>
      <c r="P613" s="121" t="s">
        <v>605</v>
      </c>
      <c r="Q613" s="121"/>
      <c r="R613" s="121"/>
      <c r="S613" s="118"/>
      <c r="T613" s="118"/>
    </row>
    <row r="614" spans="2:20" ht="12.75">
      <c r="B614" s="53"/>
      <c r="C614" s="53"/>
      <c r="D614" s="53"/>
      <c r="E614" s="53"/>
      <c r="F614" s="53"/>
      <c r="G614" s="53"/>
      <c r="H614" s="53"/>
      <c r="I614" s="53"/>
      <c r="J614" s="53"/>
      <c r="K614" s="53"/>
      <c r="L614" s="53"/>
      <c r="M614" s="53"/>
      <c r="N614" s="73"/>
      <c r="O614" s="120">
        <v>428</v>
      </c>
      <c r="P614" s="121" t="s">
        <v>606</v>
      </c>
      <c r="Q614" s="121"/>
      <c r="R614" s="121"/>
      <c r="S614" s="118"/>
      <c r="T614" s="118"/>
    </row>
    <row r="615" spans="2:20" ht="12.75">
      <c r="B615" s="53"/>
      <c r="C615" s="53"/>
      <c r="D615" s="53"/>
      <c r="E615" s="53"/>
      <c r="F615" s="53"/>
      <c r="G615" s="53"/>
      <c r="H615" s="53"/>
      <c r="I615" s="53"/>
      <c r="J615" s="53"/>
      <c r="K615" s="53"/>
      <c r="L615" s="53"/>
      <c r="M615" s="53"/>
      <c r="N615" s="73"/>
      <c r="O615" s="120">
        <v>429</v>
      </c>
      <c r="P615" s="121" t="s">
        <v>607</v>
      </c>
      <c r="Q615" s="121"/>
      <c r="R615" s="121"/>
      <c r="S615" s="118"/>
      <c r="T615" s="118"/>
    </row>
    <row r="616" spans="2:20" ht="12.75">
      <c r="B616" s="53"/>
      <c r="C616" s="53"/>
      <c r="D616" s="53"/>
      <c r="E616" s="53"/>
      <c r="F616" s="53"/>
      <c r="G616" s="53"/>
      <c r="H616" s="53"/>
      <c r="I616" s="53"/>
      <c r="J616" s="53"/>
      <c r="K616" s="53"/>
      <c r="L616" s="53"/>
      <c r="M616" s="53"/>
      <c r="N616" s="73"/>
      <c r="O616" s="120">
        <v>430</v>
      </c>
      <c r="P616" s="121" t="s">
        <v>608</v>
      </c>
      <c r="Q616" s="121"/>
      <c r="R616" s="121"/>
      <c r="S616" s="118"/>
      <c r="T616" s="118"/>
    </row>
    <row r="617" spans="2:20" ht="12.75">
      <c r="B617" s="53"/>
      <c r="C617" s="53"/>
      <c r="D617" s="53"/>
      <c r="E617" s="53"/>
      <c r="F617" s="53"/>
      <c r="G617" s="53"/>
      <c r="H617" s="53"/>
      <c r="I617" s="53"/>
      <c r="J617" s="53"/>
      <c r="K617" s="53"/>
      <c r="L617" s="53"/>
      <c r="M617" s="53"/>
      <c r="N617" s="73"/>
      <c r="O617" s="120">
        <v>432</v>
      </c>
      <c r="P617" s="121" t="s">
        <v>609</v>
      </c>
      <c r="Q617" s="121"/>
      <c r="R617" s="121"/>
      <c r="S617" s="118"/>
      <c r="T617" s="118"/>
    </row>
    <row r="618" spans="2:20" ht="12.75">
      <c r="B618" s="53"/>
      <c r="C618" s="53"/>
      <c r="D618" s="53"/>
      <c r="E618" s="53"/>
      <c r="F618" s="53"/>
      <c r="G618" s="53"/>
      <c r="H618" s="53"/>
      <c r="I618" s="53"/>
      <c r="J618" s="53"/>
      <c r="K618" s="53"/>
      <c r="L618" s="53"/>
      <c r="M618" s="53"/>
      <c r="N618" s="73"/>
      <c r="O618" s="120">
        <v>434</v>
      </c>
      <c r="P618" s="121" t="s">
        <v>610</v>
      </c>
      <c r="Q618" s="121"/>
      <c r="R618" s="121"/>
      <c r="S618" s="118"/>
      <c r="T618" s="118"/>
    </row>
    <row r="619" spans="2:20" ht="12.75">
      <c r="B619" s="53"/>
      <c r="C619" s="53"/>
      <c r="D619" s="53"/>
      <c r="E619" s="53"/>
      <c r="F619" s="53"/>
      <c r="G619" s="53"/>
      <c r="H619" s="53"/>
      <c r="I619" s="53"/>
      <c r="J619" s="53"/>
      <c r="K619" s="53"/>
      <c r="L619" s="53"/>
      <c r="M619" s="53"/>
      <c r="N619" s="73"/>
      <c r="O619" s="120">
        <v>436</v>
      </c>
      <c r="P619" s="121" t="s">
        <v>611</v>
      </c>
      <c r="Q619" s="121"/>
      <c r="R619" s="121"/>
      <c r="S619" s="118"/>
      <c r="T619" s="118"/>
    </row>
    <row r="620" spans="2:20" ht="12.75">
      <c r="B620" s="53"/>
      <c r="C620" s="53"/>
      <c r="D620" s="53"/>
      <c r="E620" s="53"/>
      <c r="F620" s="53"/>
      <c r="G620" s="53"/>
      <c r="H620" s="53"/>
      <c r="I620" s="53"/>
      <c r="J620" s="53"/>
      <c r="K620" s="53"/>
      <c r="L620" s="53"/>
      <c r="M620" s="53"/>
      <c r="N620" s="73"/>
      <c r="O620" s="120">
        <v>437</v>
      </c>
      <c r="P620" s="121" t="s">
        <v>612</v>
      </c>
      <c r="Q620" s="121"/>
      <c r="R620" s="121"/>
      <c r="S620" s="118"/>
      <c r="T620" s="118"/>
    </row>
    <row r="621" spans="2:20" ht="12.75">
      <c r="B621" s="53"/>
      <c r="C621" s="53"/>
      <c r="D621" s="53"/>
      <c r="E621" s="53"/>
      <c r="F621" s="53"/>
      <c r="G621" s="53"/>
      <c r="H621" s="53"/>
      <c r="I621" s="53"/>
      <c r="J621" s="53"/>
      <c r="K621" s="53"/>
      <c r="L621" s="53"/>
      <c r="M621" s="53"/>
      <c r="N621" s="73"/>
      <c r="O621" s="120">
        <v>438</v>
      </c>
      <c r="P621" s="121" t="s">
        <v>613</v>
      </c>
      <c r="Q621" s="121"/>
      <c r="R621" s="121"/>
      <c r="S621" s="118"/>
      <c r="T621" s="118"/>
    </row>
    <row r="622" spans="2:20" ht="12.75">
      <c r="B622" s="53"/>
      <c r="C622" s="53"/>
      <c r="D622" s="53"/>
      <c r="E622" s="53"/>
      <c r="F622" s="53"/>
      <c r="G622" s="53"/>
      <c r="H622" s="53"/>
      <c r="I622" s="53"/>
      <c r="J622" s="53"/>
      <c r="K622" s="53"/>
      <c r="L622" s="53"/>
      <c r="M622" s="53"/>
      <c r="N622" s="73"/>
      <c r="O622" s="120">
        <v>439</v>
      </c>
      <c r="P622" s="121" t="s">
        <v>614</v>
      </c>
      <c r="Q622" s="121"/>
      <c r="R622" s="121"/>
      <c r="S622" s="118"/>
      <c r="T622" s="118"/>
    </row>
    <row r="623" spans="2:20" ht="12.75">
      <c r="B623" s="53"/>
      <c r="C623" s="53"/>
      <c r="D623" s="53"/>
      <c r="E623" s="53"/>
      <c r="F623" s="53"/>
      <c r="G623" s="53"/>
      <c r="H623" s="53"/>
      <c r="I623" s="53"/>
      <c r="J623" s="53"/>
      <c r="K623" s="53"/>
      <c r="L623" s="53"/>
      <c r="M623" s="53"/>
      <c r="N623" s="73"/>
      <c r="O623" s="120">
        <v>440</v>
      </c>
      <c r="P623" s="121" t="s">
        <v>615</v>
      </c>
      <c r="Q623" s="121"/>
      <c r="R623" s="121"/>
      <c r="S623" s="118"/>
      <c r="T623" s="118"/>
    </row>
    <row r="624" spans="2:20" ht="12.75">
      <c r="B624" s="53"/>
      <c r="C624" s="53"/>
      <c r="D624" s="53"/>
      <c r="E624" s="53"/>
      <c r="F624" s="53"/>
      <c r="G624" s="53"/>
      <c r="H624" s="53"/>
      <c r="I624" s="53"/>
      <c r="J624" s="53"/>
      <c r="K624" s="53"/>
      <c r="L624" s="53"/>
      <c r="M624" s="53"/>
      <c r="N624" s="73"/>
      <c r="O624" s="120">
        <v>451</v>
      </c>
      <c r="P624" s="121" t="s">
        <v>616</v>
      </c>
      <c r="Q624" s="121"/>
      <c r="R624" s="121"/>
      <c r="S624" s="118"/>
      <c r="T624" s="118"/>
    </row>
    <row r="625" spans="2:20" ht="12.75">
      <c r="B625" s="53"/>
      <c r="C625" s="53"/>
      <c r="D625" s="53"/>
      <c r="E625" s="53"/>
      <c r="F625" s="53"/>
      <c r="G625" s="53"/>
      <c r="H625" s="53"/>
      <c r="I625" s="53"/>
      <c r="J625" s="53"/>
      <c r="K625" s="53"/>
      <c r="L625" s="53"/>
      <c r="M625" s="53"/>
      <c r="N625" s="73"/>
      <c r="O625" s="120">
        <v>452</v>
      </c>
      <c r="P625" s="121" t="s">
        <v>617</v>
      </c>
      <c r="Q625" s="121"/>
      <c r="R625" s="121"/>
      <c r="S625" s="118"/>
      <c r="T625" s="118"/>
    </row>
    <row r="626" spans="2:20" ht="12.75">
      <c r="B626" s="53"/>
      <c r="C626" s="53"/>
      <c r="D626" s="53"/>
      <c r="E626" s="53"/>
      <c r="F626" s="53"/>
      <c r="G626" s="53"/>
      <c r="H626" s="53"/>
      <c r="I626" s="53"/>
      <c r="J626" s="53"/>
      <c r="K626" s="53"/>
      <c r="L626" s="53"/>
      <c r="M626" s="53"/>
      <c r="N626" s="73"/>
      <c r="O626" s="120">
        <v>454</v>
      </c>
      <c r="P626" s="121" t="s">
        <v>618</v>
      </c>
      <c r="Q626" s="121"/>
      <c r="R626" s="121"/>
      <c r="S626" s="118"/>
      <c r="T626" s="118"/>
    </row>
    <row r="627" spans="2:20" ht="12.75">
      <c r="B627" s="53"/>
      <c r="C627" s="53"/>
      <c r="D627" s="53"/>
      <c r="E627" s="53"/>
      <c r="F627" s="53"/>
      <c r="G627" s="53"/>
      <c r="H627" s="53"/>
      <c r="I627" s="53"/>
      <c r="J627" s="53"/>
      <c r="K627" s="53"/>
      <c r="L627" s="53"/>
      <c r="M627" s="53"/>
      <c r="N627" s="73"/>
      <c r="O627" s="120">
        <v>455</v>
      </c>
      <c r="P627" s="121" t="s">
        <v>619</v>
      </c>
      <c r="Q627" s="121"/>
      <c r="R627" s="121"/>
      <c r="S627" s="118"/>
      <c r="T627" s="118"/>
    </row>
    <row r="628" spans="2:20" ht="12.75">
      <c r="B628" s="53"/>
      <c r="C628" s="53"/>
      <c r="D628" s="53"/>
      <c r="E628" s="53"/>
      <c r="F628" s="53"/>
      <c r="G628" s="53"/>
      <c r="H628" s="53"/>
      <c r="I628" s="53"/>
      <c r="J628" s="53"/>
      <c r="K628" s="53"/>
      <c r="L628" s="53"/>
      <c r="M628" s="53"/>
      <c r="N628" s="73"/>
      <c r="O628" s="120">
        <v>456</v>
      </c>
      <c r="P628" s="121" t="s">
        <v>620</v>
      </c>
      <c r="Q628" s="121"/>
      <c r="R628" s="121"/>
      <c r="S628" s="118"/>
      <c r="T628" s="118"/>
    </row>
    <row r="629" spans="2:20" ht="12.75">
      <c r="B629" s="53"/>
      <c r="C629" s="53"/>
      <c r="D629" s="53"/>
      <c r="E629" s="53"/>
      <c r="F629" s="53"/>
      <c r="G629" s="53"/>
      <c r="H629" s="53"/>
      <c r="I629" s="53"/>
      <c r="J629" s="53"/>
      <c r="K629" s="53"/>
      <c r="L629" s="53"/>
      <c r="M629" s="53"/>
      <c r="N629" s="73"/>
      <c r="O629" s="120">
        <v>457</v>
      </c>
      <c r="P629" s="121" t="s">
        <v>621</v>
      </c>
      <c r="Q629" s="121"/>
      <c r="R629" s="121"/>
      <c r="S629" s="118"/>
      <c r="T629" s="118"/>
    </row>
    <row r="630" spans="2:20" ht="12.75">
      <c r="B630" s="53"/>
      <c r="C630" s="53"/>
      <c r="D630" s="53"/>
      <c r="E630" s="53"/>
      <c r="F630" s="53"/>
      <c r="G630" s="53"/>
      <c r="H630" s="53"/>
      <c r="I630" s="53"/>
      <c r="J630" s="53"/>
      <c r="K630" s="53"/>
      <c r="L630" s="53"/>
      <c r="M630" s="53"/>
      <c r="N630" s="73"/>
      <c r="O630" s="120">
        <v>458</v>
      </c>
      <c r="P630" s="121" t="s">
        <v>622</v>
      </c>
      <c r="Q630" s="121"/>
      <c r="R630" s="121"/>
      <c r="S630" s="118"/>
      <c r="T630" s="118"/>
    </row>
    <row r="631" spans="2:20" ht="12.75">
      <c r="B631" s="53"/>
      <c r="C631" s="53"/>
      <c r="D631" s="53"/>
      <c r="E631" s="53"/>
      <c r="F631" s="53"/>
      <c r="G631" s="53"/>
      <c r="H631" s="53"/>
      <c r="I631" s="53"/>
      <c r="J631" s="53"/>
      <c r="K631" s="53"/>
      <c r="L631" s="53"/>
      <c r="M631" s="53"/>
      <c r="N631" s="73"/>
      <c r="O631" s="120">
        <v>459</v>
      </c>
      <c r="P631" s="121" t="s">
        <v>623</v>
      </c>
      <c r="Q631" s="121"/>
      <c r="R631" s="121"/>
      <c r="S631" s="118"/>
      <c r="T631" s="118"/>
    </row>
    <row r="632" spans="2:20" ht="12.75">
      <c r="B632" s="53"/>
      <c r="C632" s="53"/>
      <c r="D632" s="53"/>
      <c r="E632" s="53"/>
      <c r="F632" s="53"/>
      <c r="G632" s="53"/>
      <c r="H632" s="53"/>
      <c r="I632" s="53"/>
      <c r="J632" s="53"/>
      <c r="K632" s="53"/>
      <c r="L632" s="53"/>
      <c r="M632" s="53"/>
      <c r="N632" s="73"/>
      <c r="O632" s="120">
        <v>460</v>
      </c>
      <c r="P632" s="121" t="s">
        <v>624</v>
      </c>
      <c r="Q632" s="121"/>
      <c r="R632" s="121"/>
      <c r="S632" s="118"/>
      <c r="T632" s="118"/>
    </row>
    <row r="633" spans="2:20" ht="12.75">
      <c r="B633" s="53"/>
      <c r="C633" s="53"/>
      <c r="D633" s="53"/>
      <c r="E633" s="53"/>
      <c r="F633" s="53"/>
      <c r="G633" s="53"/>
      <c r="H633" s="53"/>
      <c r="I633" s="53"/>
      <c r="J633" s="53"/>
      <c r="K633" s="53"/>
      <c r="L633" s="53"/>
      <c r="M633" s="53"/>
      <c r="N633" s="73"/>
      <c r="O633" s="120">
        <v>461</v>
      </c>
      <c r="P633" s="121" t="s">
        <v>625</v>
      </c>
      <c r="Q633" s="121"/>
      <c r="R633" s="121"/>
      <c r="S633" s="118"/>
      <c r="T633" s="118"/>
    </row>
    <row r="634" spans="2:20" ht="12.75">
      <c r="B634" s="53"/>
      <c r="C634" s="53"/>
      <c r="D634" s="53"/>
      <c r="E634" s="53"/>
      <c r="F634" s="53"/>
      <c r="G634" s="53"/>
      <c r="H634" s="53"/>
      <c r="I634" s="53"/>
      <c r="J634" s="53"/>
      <c r="K634" s="53"/>
      <c r="L634" s="53"/>
      <c r="M634" s="53"/>
      <c r="N634" s="73"/>
      <c r="O634" s="120">
        <v>501</v>
      </c>
      <c r="P634" s="121" t="s">
        <v>626</v>
      </c>
      <c r="Q634" s="121"/>
      <c r="R634" s="121"/>
      <c r="S634" s="118"/>
      <c r="T634" s="118"/>
    </row>
    <row r="635" spans="2:20" ht="12.75">
      <c r="B635" s="53"/>
      <c r="C635" s="53"/>
      <c r="D635" s="53"/>
      <c r="E635" s="53"/>
      <c r="F635" s="53"/>
      <c r="G635" s="53"/>
      <c r="H635" s="53"/>
      <c r="I635" s="53"/>
      <c r="J635" s="53"/>
      <c r="K635" s="53"/>
      <c r="L635" s="53"/>
      <c r="M635" s="53"/>
      <c r="N635" s="73"/>
      <c r="O635" s="120">
        <v>502</v>
      </c>
      <c r="P635" s="121" t="s">
        <v>627</v>
      </c>
      <c r="Q635" s="121"/>
      <c r="R635" s="121"/>
      <c r="S635" s="118"/>
      <c r="T635" s="118"/>
    </row>
    <row r="636" spans="2:20" ht="12.75">
      <c r="B636" s="53"/>
      <c r="C636" s="53"/>
      <c r="D636" s="53"/>
      <c r="E636" s="53"/>
      <c r="F636" s="53"/>
      <c r="G636" s="53"/>
      <c r="H636" s="53"/>
      <c r="I636" s="53"/>
      <c r="J636" s="53"/>
      <c r="K636" s="53"/>
      <c r="L636" s="53"/>
      <c r="M636" s="53"/>
      <c r="N636" s="73"/>
      <c r="O636" s="120">
        <v>503</v>
      </c>
      <c r="P636" s="121" t="s">
        <v>628</v>
      </c>
      <c r="Q636" s="121"/>
      <c r="R636" s="121"/>
      <c r="S636" s="118"/>
      <c r="T636" s="118"/>
    </row>
    <row r="637" spans="2:20" ht="12.75">
      <c r="B637" s="53"/>
      <c r="C637" s="53"/>
      <c r="D637" s="53"/>
      <c r="E637" s="53"/>
      <c r="F637" s="53"/>
      <c r="G637" s="53"/>
      <c r="H637" s="53"/>
      <c r="I637" s="53"/>
      <c r="J637" s="53"/>
      <c r="K637" s="53"/>
      <c r="L637" s="53"/>
      <c r="M637" s="53"/>
      <c r="N637" s="73"/>
      <c r="O637" s="120">
        <v>504</v>
      </c>
      <c r="P637" s="121" t="s">
        <v>629</v>
      </c>
      <c r="Q637" s="121"/>
      <c r="R637" s="121"/>
      <c r="S637" s="118"/>
      <c r="T637" s="118"/>
    </row>
    <row r="638" spans="2:20" ht="12.75">
      <c r="B638" s="53"/>
      <c r="C638" s="53"/>
      <c r="D638" s="53"/>
      <c r="E638" s="53"/>
      <c r="F638" s="53"/>
      <c r="G638" s="53"/>
      <c r="H638" s="53"/>
      <c r="I638" s="53"/>
      <c r="J638" s="53"/>
      <c r="K638" s="53"/>
      <c r="L638" s="53"/>
      <c r="M638" s="53"/>
      <c r="N638" s="73"/>
      <c r="O638" s="120">
        <v>505</v>
      </c>
      <c r="P638" s="121" t="s">
        <v>630</v>
      </c>
      <c r="Q638" s="121"/>
      <c r="R638" s="121"/>
      <c r="S638" s="118"/>
      <c r="T638" s="118"/>
    </row>
    <row r="639" spans="2:20" ht="12.75">
      <c r="B639" s="53"/>
      <c r="C639" s="53"/>
      <c r="D639" s="53"/>
      <c r="E639" s="53"/>
      <c r="F639" s="53"/>
      <c r="G639" s="53"/>
      <c r="H639" s="53"/>
      <c r="I639" s="53"/>
      <c r="J639" s="53"/>
      <c r="K639" s="53"/>
      <c r="L639" s="53"/>
      <c r="M639" s="53"/>
      <c r="N639" s="73"/>
      <c r="O639" s="120">
        <v>506</v>
      </c>
      <c r="P639" s="121" t="s">
        <v>631</v>
      </c>
      <c r="Q639" s="121"/>
      <c r="R639" s="121"/>
      <c r="S639" s="118"/>
      <c r="T639" s="118"/>
    </row>
    <row r="640" spans="2:20" ht="12.75">
      <c r="B640" s="53"/>
      <c r="C640" s="53"/>
      <c r="D640" s="53"/>
      <c r="E640" s="53"/>
      <c r="F640" s="53"/>
      <c r="G640" s="53"/>
      <c r="H640" s="53"/>
      <c r="I640" s="53"/>
      <c r="J640" s="53"/>
      <c r="K640" s="53"/>
      <c r="L640" s="53"/>
      <c r="M640" s="53"/>
      <c r="N640" s="73"/>
      <c r="O640" s="120">
        <v>507</v>
      </c>
      <c r="P640" s="121" t="s">
        <v>632</v>
      </c>
      <c r="Q640" s="121"/>
      <c r="R640" s="121"/>
      <c r="S640" s="118"/>
      <c r="T640" s="118"/>
    </row>
    <row r="641" spans="2:20" ht="12.75">
      <c r="B641" s="53"/>
      <c r="C641" s="53"/>
      <c r="D641" s="53"/>
      <c r="E641" s="53"/>
      <c r="F641" s="53"/>
      <c r="G641" s="53"/>
      <c r="H641" s="53"/>
      <c r="I641" s="53"/>
      <c r="J641" s="53"/>
      <c r="K641" s="53"/>
      <c r="L641" s="53"/>
      <c r="M641" s="53"/>
      <c r="N641" s="73"/>
      <c r="O641" s="120">
        <v>508</v>
      </c>
      <c r="P641" s="121" t="s">
        <v>633</v>
      </c>
      <c r="Q641" s="121"/>
      <c r="R641" s="121"/>
      <c r="S641" s="118"/>
      <c r="T641" s="118"/>
    </row>
    <row r="642" spans="2:20" ht="12.75">
      <c r="B642" s="53"/>
      <c r="C642" s="53"/>
      <c r="D642" s="53"/>
      <c r="E642" s="53"/>
      <c r="F642" s="53"/>
      <c r="G642" s="53"/>
      <c r="H642" s="53"/>
      <c r="I642" s="53"/>
      <c r="J642" s="53"/>
      <c r="K642" s="53"/>
      <c r="L642" s="53"/>
      <c r="M642" s="53"/>
      <c r="N642" s="73"/>
      <c r="O642" s="120">
        <v>509</v>
      </c>
      <c r="P642" s="121" t="s">
        <v>634</v>
      </c>
      <c r="Q642" s="121"/>
      <c r="R642" s="121"/>
      <c r="S642" s="118"/>
      <c r="T642" s="118"/>
    </row>
    <row r="643" spans="2:20" ht="12.75">
      <c r="B643" s="53"/>
      <c r="C643" s="53"/>
      <c r="D643" s="53"/>
      <c r="E643" s="53"/>
      <c r="F643" s="53"/>
      <c r="G643" s="53"/>
      <c r="H643" s="53"/>
      <c r="I643" s="53"/>
      <c r="J643" s="53"/>
      <c r="K643" s="53"/>
      <c r="L643" s="53"/>
      <c r="M643" s="53"/>
      <c r="N643" s="73"/>
      <c r="O643" s="120">
        <v>510</v>
      </c>
      <c r="P643" s="121" t="s">
        <v>635</v>
      </c>
      <c r="Q643" s="121"/>
      <c r="R643" s="121"/>
      <c r="S643" s="118"/>
      <c r="T643" s="118"/>
    </row>
    <row r="644" spans="2:20" ht="12.75">
      <c r="B644" s="53"/>
      <c r="C644" s="53"/>
      <c r="D644" s="53"/>
      <c r="E644" s="53"/>
      <c r="F644" s="53"/>
      <c r="G644" s="53"/>
      <c r="H644" s="53"/>
      <c r="I644" s="53"/>
      <c r="J644" s="53"/>
      <c r="K644" s="53"/>
      <c r="L644" s="53"/>
      <c r="M644" s="53"/>
      <c r="N644" s="73"/>
      <c r="O644" s="120">
        <v>511</v>
      </c>
      <c r="P644" s="121" t="s">
        <v>636</v>
      </c>
      <c r="Q644" s="121"/>
      <c r="R644" s="121"/>
      <c r="S644" s="118"/>
      <c r="T644" s="118"/>
    </row>
    <row r="645" spans="2:20" ht="12.75">
      <c r="B645" s="53"/>
      <c r="C645" s="53"/>
      <c r="D645" s="53"/>
      <c r="E645" s="53"/>
      <c r="F645" s="53"/>
      <c r="G645" s="53"/>
      <c r="H645" s="53"/>
      <c r="I645" s="53"/>
      <c r="J645" s="53"/>
      <c r="K645" s="53"/>
      <c r="L645" s="53"/>
      <c r="M645" s="53"/>
      <c r="N645" s="73"/>
      <c r="O645" s="120">
        <v>513</v>
      </c>
      <c r="P645" s="121" t="s">
        <v>637</v>
      </c>
      <c r="Q645" s="121"/>
      <c r="R645" s="121"/>
      <c r="S645" s="118"/>
      <c r="T645" s="118"/>
    </row>
    <row r="646" spans="2:20" ht="12.75">
      <c r="B646" s="53"/>
      <c r="C646" s="53"/>
      <c r="D646" s="53"/>
      <c r="E646" s="53"/>
      <c r="F646" s="53"/>
      <c r="G646" s="53"/>
      <c r="H646" s="53"/>
      <c r="I646" s="53"/>
      <c r="J646" s="53"/>
      <c r="K646" s="53"/>
      <c r="L646" s="53"/>
      <c r="M646" s="53"/>
      <c r="N646" s="73"/>
      <c r="O646" s="120">
        <v>514</v>
      </c>
      <c r="P646" s="121" t="s">
        <v>638</v>
      </c>
      <c r="Q646" s="121"/>
      <c r="R646" s="121"/>
      <c r="S646" s="118"/>
      <c r="T646" s="118"/>
    </row>
    <row r="647" spans="2:20" ht="12.75">
      <c r="B647" s="53"/>
      <c r="C647" s="53"/>
      <c r="D647" s="53"/>
      <c r="E647" s="53"/>
      <c r="F647" s="53"/>
      <c r="G647" s="53"/>
      <c r="H647" s="53"/>
      <c r="I647" s="53"/>
      <c r="J647" s="53"/>
      <c r="K647" s="53"/>
      <c r="L647" s="53"/>
      <c r="M647" s="53"/>
      <c r="N647" s="73"/>
      <c r="O647" s="120">
        <v>515</v>
      </c>
      <c r="P647" s="121" t="s">
        <v>639</v>
      </c>
      <c r="Q647" s="121"/>
      <c r="R647" s="121"/>
      <c r="S647" s="118"/>
      <c r="T647" s="118"/>
    </row>
    <row r="648" spans="2:20" ht="12.75">
      <c r="B648" s="53"/>
      <c r="C648" s="53"/>
      <c r="D648" s="53"/>
      <c r="E648" s="53"/>
      <c r="F648" s="53"/>
      <c r="G648" s="53"/>
      <c r="H648" s="53"/>
      <c r="I648" s="53"/>
      <c r="J648" s="53"/>
      <c r="K648" s="53"/>
      <c r="L648" s="53"/>
      <c r="M648" s="53"/>
      <c r="N648" s="73"/>
      <c r="O648" s="120">
        <v>516</v>
      </c>
      <c r="P648" s="121" t="s">
        <v>640</v>
      </c>
      <c r="Q648" s="121"/>
      <c r="R648" s="121"/>
      <c r="S648" s="118"/>
      <c r="T648" s="118"/>
    </row>
    <row r="649" spans="2:20" ht="12.75">
      <c r="B649" s="53"/>
      <c r="C649" s="53"/>
      <c r="D649" s="53"/>
      <c r="E649" s="53"/>
      <c r="F649" s="53"/>
      <c r="G649" s="53"/>
      <c r="H649" s="53"/>
      <c r="I649" s="53"/>
      <c r="J649" s="53"/>
      <c r="K649" s="53"/>
      <c r="L649" s="53"/>
      <c r="M649" s="53"/>
      <c r="N649" s="73"/>
      <c r="O649" s="120">
        <v>517</v>
      </c>
      <c r="P649" s="121" t="s">
        <v>641</v>
      </c>
      <c r="Q649" s="121"/>
      <c r="R649" s="121"/>
      <c r="S649" s="118"/>
      <c r="T649" s="118"/>
    </row>
    <row r="650" spans="2:20" ht="12.75">
      <c r="B650" s="53"/>
      <c r="C650" s="53"/>
      <c r="D650" s="53"/>
      <c r="E650" s="53"/>
      <c r="F650" s="53"/>
      <c r="G650" s="53"/>
      <c r="H650" s="53"/>
      <c r="I650" s="53"/>
      <c r="J650" s="53"/>
      <c r="K650" s="53"/>
      <c r="L650" s="53"/>
      <c r="M650" s="53"/>
      <c r="N650" s="73"/>
      <c r="O650" s="120">
        <v>518</v>
      </c>
      <c r="P650" s="121" t="s">
        <v>642</v>
      </c>
      <c r="Q650" s="121"/>
      <c r="R650" s="121"/>
      <c r="S650" s="118"/>
      <c r="T650" s="118"/>
    </row>
    <row r="651" spans="2:20" ht="12.75">
      <c r="B651" s="53"/>
      <c r="C651" s="53"/>
      <c r="D651" s="53"/>
      <c r="E651" s="53"/>
      <c r="F651" s="53"/>
      <c r="G651" s="53"/>
      <c r="H651" s="53"/>
      <c r="I651" s="53"/>
      <c r="J651" s="53"/>
      <c r="K651" s="53"/>
      <c r="L651" s="53"/>
      <c r="M651" s="53"/>
      <c r="N651" s="73"/>
      <c r="O651" s="120">
        <v>519</v>
      </c>
      <c r="P651" s="121" t="s">
        <v>643</v>
      </c>
      <c r="Q651" s="121"/>
      <c r="R651" s="121"/>
      <c r="S651" s="118"/>
      <c r="T651" s="118"/>
    </row>
    <row r="652" spans="2:20" ht="12.75">
      <c r="B652" s="53"/>
      <c r="C652" s="53"/>
      <c r="D652" s="53"/>
      <c r="E652" s="53"/>
      <c r="F652" s="53"/>
      <c r="G652" s="53"/>
      <c r="H652" s="53"/>
      <c r="I652" s="53"/>
      <c r="J652" s="53"/>
      <c r="K652" s="53"/>
      <c r="L652" s="53"/>
      <c r="M652" s="53"/>
      <c r="N652" s="73"/>
      <c r="O652" s="120">
        <v>520</v>
      </c>
      <c r="P652" s="121" t="s">
        <v>644</v>
      </c>
      <c r="Q652" s="121"/>
      <c r="R652" s="121"/>
      <c r="S652" s="118"/>
      <c r="T652" s="118"/>
    </row>
    <row r="653" spans="2:20" ht="12.75">
      <c r="B653" s="53"/>
      <c r="C653" s="53"/>
      <c r="D653" s="53"/>
      <c r="E653" s="53"/>
      <c r="F653" s="53"/>
      <c r="G653" s="53"/>
      <c r="H653" s="53"/>
      <c r="I653" s="53"/>
      <c r="J653" s="53"/>
      <c r="K653" s="53"/>
      <c r="L653" s="53"/>
      <c r="M653" s="53"/>
      <c r="N653" s="73"/>
      <c r="O653" s="120">
        <v>522</v>
      </c>
      <c r="P653" s="121" t="s">
        <v>645</v>
      </c>
      <c r="Q653" s="121"/>
      <c r="R653" s="121"/>
      <c r="S653" s="118"/>
      <c r="T653" s="118"/>
    </row>
    <row r="654" spans="2:20" ht="12.75">
      <c r="B654" s="53"/>
      <c r="C654" s="53"/>
      <c r="D654" s="53"/>
      <c r="E654" s="53"/>
      <c r="F654" s="53"/>
      <c r="G654" s="53"/>
      <c r="H654" s="53"/>
      <c r="I654" s="53"/>
      <c r="J654" s="53"/>
      <c r="K654" s="53"/>
      <c r="L654" s="53"/>
      <c r="M654" s="53"/>
      <c r="N654" s="73"/>
      <c r="O654" s="120">
        <v>524</v>
      </c>
      <c r="P654" s="121" t="s">
        <v>646</v>
      </c>
      <c r="Q654" s="121"/>
      <c r="R654" s="121"/>
      <c r="S654" s="118"/>
      <c r="T654" s="118"/>
    </row>
    <row r="655" spans="2:20" ht="12.75">
      <c r="B655" s="53"/>
      <c r="C655" s="53"/>
      <c r="D655" s="53"/>
      <c r="E655" s="53"/>
      <c r="F655" s="53"/>
      <c r="G655" s="53"/>
      <c r="H655" s="53"/>
      <c r="I655" s="53"/>
      <c r="J655" s="53"/>
      <c r="K655" s="53"/>
      <c r="L655" s="53"/>
      <c r="M655" s="53"/>
      <c r="N655" s="73"/>
      <c r="O655" s="120">
        <v>525</v>
      </c>
      <c r="P655" s="121" t="s">
        <v>647</v>
      </c>
      <c r="Q655" s="121"/>
      <c r="R655" s="121"/>
      <c r="S655" s="118"/>
      <c r="T655" s="118"/>
    </row>
    <row r="656" spans="2:20" ht="12.75">
      <c r="B656" s="53"/>
      <c r="C656" s="53"/>
      <c r="D656" s="53"/>
      <c r="E656" s="53"/>
      <c r="F656" s="53"/>
      <c r="G656" s="53"/>
      <c r="H656" s="53"/>
      <c r="I656" s="53"/>
      <c r="J656" s="53"/>
      <c r="K656" s="53"/>
      <c r="L656" s="53"/>
      <c r="M656" s="53"/>
      <c r="N656" s="73"/>
      <c r="O656" s="120">
        <v>527</v>
      </c>
      <c r="P656" s="121" t="s">
        <v>648</v>
      </c>
      <c r="Q656" s="121"/>
      <c r="R656" s="121"/>
      <c r="S656" s="118"/>
      <c r="T656" s="118"/>
    </row>
    <row r="657" spans="2:20" ht="12.75">
      <c r="B657" s="53"/>
      <c r="C657" s="53"/>
      <c r="D657" s="53"/>
      <c r="E657" s="53"/>
      <c r="F657" s="53"/>
      <c r="G657" s="53"/>
      <c r="H657" s="53"/>
      <c r="I657" s="53"/>
      <c r="J657" s="53"/>
      <c r="K657" s="53"/>
      <c r="L657" s="53"/>
      <c r="M657" s="53"/>
      <c r="N657" s="73"/>
      <c r="O657" s="120">
        <v>528</v>
      </c>
      <c r="P657" s="121" t="s">
        <v>649</v>
      </c>
      <c r="Q657" s="121"/>
      <c r="R657" s="121"/>
      <c r="S657" s="118"/>
      <c r="T657" s="118"/>
    </row>
    <row r="658" spans="2:20" ht="12.75">
      <c r="B658" s="53"/>
      <c r="C658" s="53"/>
      <c r="D658" s="53"/>
      <c r="E658" s="53"/>
      <c r="F658" s="53"/>
      <c r="G658" s="53"/>
      <c r="H658" s="53"/>
      <c r="I658" s="53"/>
      <c r="J658" s="53"/>
      <c r="K658" s="53"/>
      <c r="L658" s="53"/>
      <c r="M658" s="53"/>
      <c r="N658" s="73"/>
      <c r="O658" s="120">
        <v>531</v>
      </c>
      <c r="P658" s="121" t="s">
        <v>650</v>
      </c>
      <c r="Q658" s="121"/>
      <c r="R658" s="121"/>
      <c r="S658" s="118"/>
      <c r="T658" s="118"/>
    </row>
    <row r="659" spans="2:20" ht="12.75">
      <c r="B659" s="53"/>
      <c r="C659" s="53"/>
      <c r="D659" s="53"/>
      <c r="E659" s="53"/>
      <c r="F659" s="53"/>
      <c r="G659" s="53"/>
      <c r="H659" s="53"/>
      <c r="I659" s="53"/>
      <c r="J659" s="53"/>
      <c r="K659" s="53"/>
      <c r="L659" s="53"/>
      <c r="M659" s="53"/>
      <c r="N659" s="73"/>
      <c r="O659" s="120">
        <v>535</v>
      </c>
      <c r="P659" s="121" t="s">
        <v>651</v>
      </c>
      <c r="Q659" s="121"/>
      <c r="R659" s="121"/>
      <c r="S659" s="118"/>
      <c r="T659" s="118"/>
    </row>
    <row r="660" spans="2:20" ht="12.75">
      <c r="B660" s="53"/>
      <c r="C660" s="53"/>
      <c r="D660" s="53"/>
      <c r="E660" s="53"/>
      <c r="F660" s="53"/>
      <c r="G660" s="53"/>
      <c r="H660" s="53"/>
      <c r="I660" s="53"/>
      <c r="J660" s="53"/>
      <c r="K660" s="53"/>
      <c r="L660" s="53"/>
      <c r="M660" s="53"/>
      <c r="N660" s="73"/>
      <c r="O660" s="120">
        <v>536</v>
      </c>
      <c r="P660" s="121" t="s">
        <v>652</v>
      </c>
      <c r="Q660" s="121"/>
      <c r="R660" s="121"/>
      <c r="S660" s="118"/>
      <c r="T660" s="118"/>
    </row>
    <row r="661" spans="2:20" ht="12.75">
      <c r="B661" s="53"/>
      <c r="C661" s="53"/>
      <c r="D661" s="53"/>
      <c r="E661" s="53"/>
      <c r="F661" s="53"/>
      <c r="G661" s="53"/>
      <c r="H661" s="53"/>
      <c r="I661" s="53"/>
      <c r="J661" s="53"/>
      <c r="K661" s="53"/>
      <c r="L661" s="53"/>
      <c r="M661" s="53"/>
      <c r="N661" s="73"/>
      <c r="O661" s="120">
        <v>537</v>
      </c>
      <c r="P661" s="121" t="s">
        <v>653</v>
      </c>
      <c r="Q661" s="121"/>
      <c r="R661" s="121"/>
      <c r="S661" s="118"/>
      <c r="T661" s="118"/>
    </row>
    <row r="662" spans="2:20" ht="12.75">
      <c r="B662" s="53"/>
      <c r="C662" s="53"/>
      <c r="D662" s="53"/>
      <c r="E662" s="53"/>
      <c r="F662" s="53"/>
      <c r="G662" s="53"/>
      <c r="H662" s="53"/>
      <c r="I662" s="53"/>
      <c r="J662" s="53"/>
      <c r="K662" s="53"/>
      <c r="L662" s="53"/>
      <c r="M662" s="53"/>
      <c r="N662" s="73"/>
      <c r="O662" s="120">
        <v>538</v>
      </c>
      <c r="P662" s="121" t="s">
        <v>654</v>
      </c>
      <c r="Q662" s="121"/>
      <c r="R662" s="121"/>
      <c r="S662" s="118"/>
      <c r="T662" s="118"/>
    </row>
    <row r="663" spans="2:20" ht="12.75">
      <c r="B663" s="53"/>
      <c r="C663" s="53"/>
      <c r="D663" s="53"/>
      <c r="E663" s="53"/>
      <c r="F663" s="53"/>
      <c r="G663" s="53"/>
      <c r="H663" s="53"/>
      <c r="I663" s="53"/>
      <c r="J663" s="53"/>
      <c r="K663" s="53"/>
      <c r="L663" s="53"/>
      <c r="M663" s="53"/>
      <c r="N663" s="73"/>
      <c r="O663" s="120">
        <v>540</v>
      </c>
      <c r="P663" s="121" t="s">
        <v>655</v>
      </c>
      <c r="Q663" s="121"/>
      <c r="R663" s="121"/>
      <c r="S663" s="118"/>
      <c r="T663" s="118"/>
    </row>
    <row r="664" spans="2:20" ht="12.75">
      <c r="B664" s="53"/>
      <c r="C664" s="53"/>
      <c r="D664" s="53"/>
      <c r="E664" s="53"/>
      <c r="F664" s="53"/>
      <c r="G664" s="53"/>
      <c r="H664" s="53"/>
      <c r="I664" s="53"/>
      <c r="J664" s="53"/>
      <c r="K664" s="53"/>
      <c r="L664" s="53"/>
      <c r="M664" s="53"/>
      <c r="N664" s="73"/>
      <c r="O664" s="120">
        <v>541</v>
      </c>
      <c r="P664" s="121" t="s">
        <v>656</v>
      </c>
      <c r="Q664" s="121"/>
      <c r="R664" s="121"/>
      <c r="S664" s="118"/>
      <c r="T664" s="118"/>
    </row>
    <row r="665" spans="2:20" ht="12.75">
      <c r="B665" s="53"/>
      <c r="C665" s="53"/>
      <c r="D665" s="53"/>
      <c r="E665" s="53"/>
      <c r="F665" s="53"/>
      <c r="G665" s="53"/>
      <c r="H665" s="53"/>
      <c r="I665" s="53"/>
      <c r="J665" s="53"/>
      <c r="K665" s="53"/>
      <c r="L665" s="53"/>
      <c r="M665" s="53"/>
      <c r="N665" s="73"/>
      <c r="O665" s="120">
        <v>601</v>
      </c>
      <c r="P665" s="121" t="s">
        <v>657</v>
      </c>
      <c r="Q665" s="121"/>
      <c r="R665" s="121"/>
      <c r="S665" s="118"/>
      <c r="T665" s="118"/>
    </row>
    <row r="666" spans="2:20" ht="12.75">
      <c r="B666" s="53"/>
      <c r="C666" s="53"/>
      <c r="D666" s="53"/>
      <c r="E666" s="53"/>
      <c r="F666" s="53"/>
      <c r="G666" s="53"/>
      <c r="H666" s="53"/>
      <c r="I666" s="53"/>
      <c r="J666" s="53"/>
      <c r="K666" s="53"/>
      <c r="L666" s="53"/>
      <c r="M666" s="53"/>
      <c r="N666" s="73"/>
      <c r="O666" s="120">
        <v>602</v>
      </c>
      <c r="P666" s="121" t="s">
        <v>658</v>
      </c>
      <c r="Q666" s="121"/>
      <c r="R666" s="121"/>
      <c r="S666" s="118"/>
      <c r="T666" s="118"/>
    </row>
    <row r="667" spans="2:20" ht="12.75">
      <c r="B667" s="53"/>
      <c r="C667" s="53"/>
      <c r="D667" s="53"/>
      <c r="E667" s="53"/>
      <c r="F667" s="53"/>
      <c r="G667" s="53"/>
      <c r="H667" s="53"/>
      <c r="I667" s="53"/>
      <c r="J667" s="53"/>
      <c r="K667" s="53"/>
      <c r="L667" s="53"/>
      <c r="M667" s="53"/>
      <c r="N667" s="73"/>
      <c r="O667" s="120">
        <v>603</v>
      </c>
      <c r="P667" s="121" t="s">
        <v>659</v>
      </c>
      <c r="Q667" s="121"/>
      <c r="R667" s="121"/>
      <c r="S667" s="118"/>
      <c r="T667" s="118"/>
    </row>
    <row r="668" spans="2:20" ht="12.75">
      <c r="B668" s="53"/>
      <c r="C668" s="53"/>
      <c r="D668" s="53"/>
      <c r="E668" s="53"/>
      <c r="F668" s="53"/>
      <c r="G668" s="53"/>
      <c r="H668" s="53"/>
      <c r="I668" s="53"/>
      <c r="J668" s="53"/>
      <c r="K668" s="53"/>
      <c r="L668" s="53"/>
      <c r="M668" s="53"/>
      <c r="N668" s="73"/>
      <c r="O668" s="120">
        <v>604</v>
      </c>
      <c r="P668" s="121" t="s">
        <v>660</v>
      </c>
      <c r="Q668" s="121"/>
      <c r="R668" s="121"/>
      <c r="S668" s="118"/>
      <c r="T668" s="118"/>
    </row>
    <row r="669" spans="2:20" ht="12.75">
      <c r="B669" s="53"/>
      <c r="C669" s="53"/>
      <c r="D669" s="53"/>
      <c r="E669" s="53"/>
      <c r="F669" s="53"/>
      <c r="G669" s="53"/>
      <c r="H669" s="53"/>
      <c r="I669" s="53"/>
      <c r="J669" s="53"/>
      <c r="K669" s="53"/>
      <c r="L669" s="53"/>
      <c r="M669" s="53"/>
      <c r="N669" s="73"/>
      <c r="O669" s="120">
        <v>605</v>
      </c>
      <c r="P669" s="121" t="s">
        <v>661</v>
      </c>
      <c r="Q669" s="121"/>
      <c r="R669" s="121"/>
      <c r="S669" s="118"/>
      <c r="T669" s="118"/>
    </row>
    <row r="670" spans="2:20" ht="12.75">
      <c r="B670" s="53"/>
      <c r="C670" s="53"/>
      <c r="D670" s="53"/>
      <c r="E670" s="53"/>
      <c r="F670" s="53"/>
      <c r="G670" s="53"/>
      <c r="H670" s="53"/>
      <c r="I670" s="53"/>
      <c r="J670" s="53"/>
      <c r="K670" s="53"/>
      <c r="L670" s="53"/>
      <c r="M670" s="53"/>
      <c r="N670" s="73"/>
      <c r="O670" s="120">
        <v>606</v>
      </c>
      <c r="P670" s="121" t="s">
        <v>662</v>
      </c>
      <c r="Q670" s="121"/>
      <c r="R670" s="121"/>
      <c r="S670" s="118"/>
      <c r="T670" s="118"/>
    </row>
    <row r="671" spans="2:20" ht="12.75">
      <c r="B671" s="53"/>
      <c r="C671" s="53"/>
      <c r="D671" s="53"/>
      <c r="E671" s="53"/>
      <c r="F671" s="53"/>
      <c r="G671" s="53"/>
      <c r="H671" s="53"/>
      <c r="I671" s="53"/>
      <c r="J671" s="53"/>
      <c r="K671" s="53"/>
      <c r="L671" s="53"/>
      <c r="M671" s="53"/>
      <c r="N671" s="73"/>
      <c r="O671" s="120">
        <v>607</v>
      </c>
      <c r="P671" s="121" t="s">
        <v>663</v>
      </c>
      <c r="Q671" s="121"/>
      <c r="R671" s="121"/>
      <c r="S671" s="118"/>
      <c r="T671" s="118"/>
    </row>
    <row r="672" spans="2:20" ht="12.75">
      <c r="B672" s="53"/>
      <c r="C672" s="53"/>
      <c r="D672" s="53"/>
      <c r="E672" s="53"/>
      <c r="F672" s="53"/>
      <c r="G672" s="53"/>
      <c r="H672" s="53"/>
      <c r="I672" s="53"/>
      <c r="J672" s="53"/>
      <c r="K672" s="53"/>
      <c r="L672" s="53"/>
      <c r="M672" s="53"/>
      <c r="N672" s="73"/>
      <c r="O672" s="120">
        <v>608</v>
      </c>
      <c r="P672" s="121" t="s">
        <v>664</v>
      </c>
      <c r="Q672" s="121"/>
      <c r="R672" s="121"/>
      <c r="S672" s="118"/>
      <c r="T672" s="118"/>
    </row>
    <row r="673" spans="2:20" ht="12.75">
      <c r="B673" s="53"/>
      <c r="C673" s="53"/>
      <c r="D673" s="53"/>
      <c r="E673" s="53"/>
      <c r="F673" s="53"/>
      <c r="G673" s="53"/>
      <c r="H673" s="53"/>
      <c r="I673" s="53"/>
      <c r="J673" s="53"/>
      <c r="K673" s="53"/>
      <c r="L673" s="53"/>
      <c r="M673" s="53"/>
      <c r="N673" s="73"/>
      <c r="O673" s="120">
        <v>609</v>
      </c>
      <c r="P673" s="121" t="s">
        <v>665</v>
      </c>
      <c r="Q673" s="121"/>
      <c r="R673" s="121"/>
      <c r="S673" s="118"/>
      <c r="T673" s="118"/>
    </row>
    <row r="674" spans="2:20" ht="12.75">
      <c r="B674" s="53"/>
      <c r="C674" s="53"/>
      <c r="D674" s="53"/>
      <c r="E674" s="53"/>
      <c r="F674" s="53"/>
      <c r="G674" s="53"/>
      <c r="H674" s="53"/>
      <c r="I674" s="53"/>
      <c r="J674" s="53"/>
      <c r="K674" s="53"/>
      <c r="L674" s="53"/>
      <c r="M674" s="53"/>
      <c r="N674" s="73"/>
      <c r="O674" s="120">
        <v>621</v>
      </c>
      <c r="P674" s="121" t="s">
        <v>666</v>
      </c>
      <c r="Q674" s="121"/>
      <c r="R674" s="121"/>
      <c r="S674" s="118"/>
      <c r="T674" s="118"/>
    </row>
    <row r="675" spans="2:20" ht="12.75">
      <c r="B675" s="53"/>
      <c r="C675" s="53"/>
      <c r="D675" s="53"/>
      <c r="E675" s="53"/>
      <c r="F675" s="53"/>
      <c r="G675" s="53"/>
      <c r="H675" s="53"/>
      <c r="I675" s="53"/>
      <c r="J675" s="53"/>
      <c r="K675" s="53"/>
      <c r="L675" s="53"/>
      <c r="M675" s="53"/>
      <c r="N675" s="73"/>
      <c r="O675" s="120">
        <v>622</v>
      </c>
      <c r="P675" s="121" t="s">
        <v>667</v>
      </c>
      <c r="Q675" s="121"/>
      <c r="R675" s="121"/>
      <c r="S675" s="118"/>
      <c r="T675" s="118"/>
    </row>
    <row r="676" spans="2:20" ht="12.75">
      <c r="B676" s="53"/>
      <c r="C676" s="53"/>
      <c r="D676" s="53"/>
      <c r="E676" s="53"/>
      <c r="F676" s="53"/>
      <c r="G676" s="53"/>
      <c r="H676" s="53"/>
      <c r="I676" s="53"/>
      <c r="J676" s="53"/>
      <c r="K676" s="53"/>
      <c r="L676" s="53"/>
      <c r="M676" s="53"/>
      <c r="N676" s="73"/>
      <c r="O676" s="120">
        <v>624</v>
      </c>
      <c r="P676" s="121" t="s">
        <v>668</v>
      </c>
      <c r="Q676" s="121"/>
      <c r="R676" s="121"/>
      <c r="S676" s="118"/>
      <c r="T676" s="118"/>
    </row>
    <row r="677" spans="2:20" ht="12.75">
      <c r="B677" s="53"/>
      <c r="C677" s="53"/>
      <c r="D677" s="53"/>
      <c r="E677" s="53"/>
      <c r="F677" s="53"/>
      <c r="G677" s="53"/>
      <c r="H677" s="53"/>
      <c r="I677" s="53"/>
      <c r="J677" s="53"/>
      <c r="K677" s="53"/>
      <c r="L677" s="53"/>
      <c r="M677" s="53"/>
      <c r="N677" s="73"/>
      <c r="O677" s="120">
        <v>627</v>
      </c>
      <c r="P677" s="121" t="s">
        <v>669</v>
      </c>
      <c r="Q677" s="121"/>
      <c r="R677" s="121"/>
      <c r="S677" s="118"/>
      <c r="T677" s="118"/>
    </row>
    <row r="678" spans="2:20" ht="12.75">
      <c r="B678" s="53"/>
      <c r="C678" s="53"/>
      <c r="D678" s="53"/>
      <c r="E678" s="53"/>
      <c r="F678" s="53"/>
      <c r="G678" s="53"/>
      <c r="H678" s="53"/>
      <c r="I678" s="53"/>
      <c r="J678" s="53"/>
      <c r="K678" s="53"/>
      <c r="L678" s="53"/>
      <c r="M678" s="53"/>
      <c r="N678" s="73"/>
      <c r="O678" s="120">
        <v>628</v>
      </c>
      <c r="P678" s="121" t="s">
        <v>670</v>
      </c>
      <c r="Q678" s="121"/>
      <c r="R678" s="121"/>
      <c r="S678" s="118"/>
      <c r="T678" s="118"/>
    </row>
    <row r="679" spans="2:20" ht="12.75">
      <c r="B679" s="53"/>
      <c r="C679" s="53"/>
      <c r="D679" s="53"/>
      <c r="E679" s="53"/>
      <c r="F679" s="53"/>
      <c r="G679" s="53"/>
      <c r="H679" s="53"/>
      <c r="I679" s="53"/>
      <c r="J679" s="53"/>
      <c r="K679" s="53"/>
      <c r="L679" s="53"/>
      <c r="M679" s="53"/>
      <c r="N679" s="73"/>
      <c r="O679" s="120">
        <v>641</v>
      </c>
      <c r="P679" s="121" t="s">
        <v>671</v>
      </c>
      <c r="Q679" s="121"/>
      <c r="R679" s="121"/>
      <c r="S679" s="118"/>
      <c r="T679" s="118"/>
    </row>
    <row r="680" spans="2:20" ht="12.75">
      <c r="B680" s="53"/>
      <c r="C680" s="53"/>
      <c r="D680" s="53"/>
      <c r="E680" s="53"/>
      <c r="F680" s="53"/>
      <c r="G680" s="53"/>
      <c r="H680" s="53"/>
      <c r="I680" s="53"/>
      <c r="J680" s="53"/>
      <c r="K680" s="53"/>
      <c r="L680" s="53"/>
      <c r="M680" s="53"/>
      <c r="N680" s="73"/>
      <c r="O680" s="120">
        <v>642</v>
      </c>
      <c r="P680" s="121" t="s">
        <v>672</v>
      </c>
      <c r="Q680" s="121"/>
      <c r="R680" s="121"/>
      <c r="S680" s="118"/>
      <c r="T680" s="118"/>
    </row>
    <row r="681" spans="2:20" ht="12.75">
      <c r="B681" s="53"/>
      <c r="C681" s="53"/>
      <c r="D681" s="53"/>
      <c r="E681" s="53"/>
      <c r="F681" s="53"/>
      <c r="G681" s="53"/>
      <c r="H681" s="53"/>
      <c r="I681" s="53"/>
      <c r="J681" s="53"/>
      <c r="K681" s="53"/>
      <c r="L681" s="53"/>
      <c r="M681" s="53"/>
      <c r="N681" s="73"/>
      <c r="O681" s="120">
        <v>643</v>
      </c>
      <c r="P681" s="121" t="s">
        <v>673</v>
      </c>
      <c r="Q681" s="121"/>
      <c r="R681" s="121"/>
      <c r="S681" s="118"/>
      <c r="T681" s="118"/>
    </row>
    <row r="682" spans="2:20" ht="12.75">
      <c r="B682" s="53"/>
      <c r="C682" s="53"/>
      <c r="D682" s="53"/>
      <c r="E682" s="53"/>
      <c r="F682" s="53"/>
      <c r="G682" s="53"/>
      <c r="H682" s="53"/>
      <c r="I682" s="53"/>
      <c r="J682" s="53"/>
      <c r="K682" s="53"/>
      <c r="L682" s="53"/>
      <c r="M682" s="53"/>
      <c r="N682" s="73"/>
      <c r="O682" s="120">
        <v>644</v>
      </c>
      <c r="P682" s="121" t="s">
        <v>674</v>
      </c>
      <c r="Q682" s="121"/>
      <c r="R682" s="121"/>
      <c r="S682" s="118"/>
      <c r="T682" s="118"/>
    </row>
    <row r="683" spans="2:20" ht="12.75">
      <c r="B683" s="53"/>
      <c r="C683" s="53"/>
      <c r="D683" s="53"/>
      <c r="E683" s="53"/>
      <c r="F683" s="53"/>
      <c r="G683" s="53"/>
      <c r="H683" s="53"/>
      <c r="I683" s="53"/>
      <c r="J683" s="53"/>
      <c r="K683" s="53"/>
      <c r="L683" s="53"/>
      <c r="M683" s="53"/>
      <c r="N683" s="73"/>
      <c r="O683" s="120">
        <v>648</v>
      </c>
      <c r="P683" s="121" t="s">
        <v>675</v>
      </c>
      <c r="Q683" s="121"/>
      <c r="R683" s="121"/>
      <c r="S683" s="118"/>
      <c r="T683" s="118"/>
    </row>
    <row r="684" spans="2:20" ht="12.75">
      <c r="B684" s="53"/>
      <c r="C684" s="53"/>
      <c r="D684" s="53"/>
      <c r="E684" s="53"/>
      <c r="F684" s="53"/>
      <c r="G684" s="53"/>
      <c r="H684" s="53"/>
      <c r="I684" s="53"/>
      <c r="J684" s="53"/>
      <c r="K684" s="53"/>
      <c r="L684" s="53"/>
      <c r="M684" s="53"/>
      <c r="N684" s="73"/>
      <c r="O684" s="120">
        <v>651</v>
      </c>
      <c r="P684" s="121" t="s">
        <v>676</v>
      </c>
      <c r="Q684" s="121"/>
      <c r="R684" s="121"/>
      <c r="S684" s="118"/>
      <c r="T684" s="118"/>
    </row>
    <row r="685" spans="2:20" ht="12.75">
      <c r="B685" s="53"/>
      <c r="C685" s="53"/>
      <c r="D685" s="53"/>
      <c r="E685" s="53"/>
      <c r="F685" s="53"/>
      <c r="G685" s="53"/>
      <c r="H685" s="53"/>
      <c r="I685" s="53"/>
      <c r="J685" s="53"/>
      <c r="K685" s="53"/>
      <c r="L685" s="53"/>
      <c r="M685" s="53"/>
      <c r="N685" s="73"/>
      <c r="O685" s="120">
        <v>653</v>
      </c>
      <c r="P685" s="121" t="s">
        <v>677</v>
      </c>
      <c r="Q685" s="121"/>
      <c r="R685" s="121"/>
      <c r="S685" s="118"/>
      <c r="T685" s="118"/>
    </row>
    <row r="686" spans="2:20" ht="12.75">
      <c r="B686" s="53"/>
      <c r="C686" s="53"/>
      <c r="D686" s="53"/>
      <c r="E686" s="53"/>
      <c r="F686" s="53"/>
      <c r="G686" s="53"/>
      <c r="H686" s="53"/>
      <c r="I686" s="53"/>
      <c r="J686" s="53"/>
      <c r="K686" s="53"/>
      <c r="L686" s="53"/>
      <c r="M686" s="53"/>
      <c r="N686" s="73"/>
      <c r="O686" s="120">
        <v>700</v>
      </c>
      <c r="P686" s="121" t="s">
        <v>678</v>
      </c>
      <c r="Q686" s="121"/>
      <c r="R686" s="121"/>
      <c r="S686" s="118"/>
      <c r="T686" s="118"/>
    </row>
    <row r="687" spans="2:20" ht="12.75">
      <c r="B687" s="53"/>
      <c r="C687" s="53"/>
      <c r="D687" s="53"/>
      <c r="E687" s="53"/>
      <c r="F687" s="53"/>
      <c r="G687" s="53"/>
      <c r="H687" s="53"/>
      <c r="I687" s="53"/>
      <c r="J687" s="53"/>
      <c r="K687" s="53"/>
      <c r="L687" s="53"/>
      <c r="M687" s="53"/>
      <c r="N687" s="73"/>
      <c r="O687" s="120">
        <v>702</v>
      </c>
      <c r="P687" s="121" t="s">
        <v>679</v>
      </c>
      <c r="Q687" s="121"/>
      <c r="R687" s="121"/>
      <c r="S687" s="118"/>
      <c r="T687" s="118"/>
    </row>
    <row r="688" spans="2:20" ht="12.75">
      <c r="B688" s="53"/>
      <c r="C688" s="53"/>
      <c r="D688" s="53"/>
      <c r="E688" s="53"/>
      <c r="F688" s="53"/>
      <c r="G688" s="53"/>
      <c r="H688" s="53"/>
      <c r="I688" s="53"/>
      <c r="J688" s="53"/>
      <c r="K688" s="53"/>
      <c r="L688" s="53"/>
      <c r="M688" s="53"/>
      <c r="N688" s="73"/>
      <c r="O688" s="120">
        <v>704</v>
      </c>
      <c r="P688" s="121" t="s">
        <v>680</v>
      </c>
      <c r="Q688" s="121"/>
      <c r="R688" s="121"/>
      <c r="S688" s="118"/>
      <c r="T688" s="118"/>
    </row>
    <row r="689" spans="2:20" ht="12.75">
      <c r="B689" s="53"/>
      <c r="C689" s="53"/>
      <c r="D689" s="53"/>
      <c r="E689" s="53"/>
      <c r="F689" s="53"/>
      <c r="G689" s="53"/>
      <c r="H689" s="53"/>
      <c r="I689" s="53"/>
      <c r="J689" s="53"/>
      <c r="K689" s="53"/>
      <c r="L689" s="53"/>
      <c r="M689" s="53"/>
      <c r="N689" s="73"/>
      <c r="O689" s="120">
        <v>706</v>
      </c>
      <c r="P689" s="121" t="s">
        <v>681</v>
      </c>
      <c r="Q689" s="121"/>
      <c r="R689" s="121"/>
      <c r="S689" s="118"/>
      <c r="T689" s="118"/>
    </row>
    <row r="690" spans="2:20" ht="12.75">
      <c r="B690" s="53"/>
      <c r="C690" s="53"/>
      <c r="D690" s="53"/>
      <c r="E690" s="53"/>
      <c r="F690" s="53"/>
      <c r="G690" s="53"/>
      <c r="H690" s="53"/>
      <c r="I690" s="53"/>
      <c r="J690" s="53"/>
      <c r="K690" s="53"/>
      <c r="L690" s="53"/>
      <c r="M690" s="53"/>
      <c r="N690" s="73"/>
      <c r="O690" s="120">
        <v>708</v>
      </c>
      <c r="P690" s="121" t="s">
        <v>682</v>
      </c>
      <c r="Q690" s="121"/>
      <c r="R690" s="121"/>
      <c r="S690" s="118"/>
      <c r="T690" s="118"/>
    </row>
    <row r="691" spans="2:20" ht="12.75">
      <c r="B691" s="53"/>
      <c r="C691" s="53"/>
      <c r="D691" s="53"/>
      <c r="E691" s="53"/>
      <c r="F691" s="53"/>
      <c r="G691" s="53"/>
      <c r="H691" s="53"/>
      <c r="I691" s="53"/>
      <c r="J691" s="53"/>
      <c r="K691" s="53"/>
      <c r="L691" s="53"/>
      <c r="M691" s="53"/>
      <c r="N691" s="73"/>
      <c r="O691" s="120">
        <v>710</v>
      </c>
      <c r="P691" s="121" t="s">
        <v>683</v>
      </c>
      <c r="Q691" s="121"/>
      <c r="R691" s="121"/>
      <c r="S691" s="118"/>
      <c r="T691" s="118"/>
    </row>
    <row r="692" spans="2:20" ht="12.75">
      <c r="B692" s="53"/>
      <c r="C692" s="53"/>
      <c r="D692" s="53"/>
      <c r="E692" s="53"/>
      <c r="F692" s="53"/>
      <c r="G692" s="53"/>
      <c r="H692" s="53"/>
      <c r="I692" s="53"/>
      <c r="J692" s="53"/>
      <c r="K692" s="53"/>
      <c r="L692" s="53"/>
      <c r="M692" s="53"/>
      <c r="N692" s="73"/>
      <c r="O692" s="120">
        <v>712</v>
      </c>
      <c r="P692" s="121" t="s">
        <v>684</v>
      </c>
      <c r="Q692" s="121"/>
      <c r="R692" s="121"/>
      <c r="S692" s="118"/>
      <c r="T692" s="118"/>
    </row>
    <row r="693" spans="2:20" ht="12.75">
      <c r="B693" s="53"/>
      <c r="C693" s="53"/>
      <c r="D693" s="53"/>
      <c r="E693" s="53"/>
      <c r="F693" s="53"/>
      <c r="G693" s="53"/>
      <c r="H693" s="53"/>
      <c r="I693" s="53"/>
      <c r="J693" s="53"/>
      <c r="K693" s="53"/>
      <c r="L693" s="53"/>
      <c r="M693" s="53"/>
      <c r="N693" s="73"/>
      <c r="O693" s="120">
        <v>714</v>
      </c>
      <c r="P693" s="121" t="s">
        <v>685</v>
      </c>
      <c r="Q693" s="121"/>
      <c r="R693" s="121"/>
      <c r="S693" s="118"/>
      <c r="T693" s="118"/>
    </row>
    <row r="694" spans="2:20" ht="12.75">
      <c r="B694" s="53"/>
      <c r="C694" s="53"/>
      <c r="D694" s="53"/>
      <c r="E694" s="53"/>
      <c r="F694" s="53"/>
      <c r="G694" s="53"/>
      <c r="H694" s="53"/>
      <c r="I694" s="53"/>
      <c r="J694" s="53"/>
      <c r="K694" s="53"/>
      <c r="L694" s="53"/>
      <c r="M694" s="53"/>
      <c r="N694" s="73"/>
      <c r="O694" s="120">
        <v>716</v>
      </c>
      <c r="P694" s="121" t="s">
        <v>686</v>
      </c>
      <c r="Q694" s="121"/>
      <c r="R694" s="121"/>
      <c r="S694" s="118"/>
      <c r="T694" s="118"/>
    </row>
    <row r="695" spans="2:20" ht="12.75">
      <c r="B695" s="53"/>
      <c r="C695" s="53"/>
      <c r="D695" s="53"/>
      <c r="E695" s="53"/>
      <c r="F695" s="53"/>
      <c r="G695" s="53"/>
      <c r="H695" s="53"/>
      <c r="I695" s="53"/>
      <c r="J695" s="53"/>
      <c r="K695" s="53"/>
      <c r="L695" s="53"/>
      <c r="M695" s="53"/>
      <c r="N695" s="73"/>
      <c r="O695" s="120">
        <v>718</v>
      </c>
      <c r="P695" s="121" t="s">
        <v>687</v>
      </c>
      <c r="Q695" s="121"/>
      <c r="R695" s="121"/>
      <c r="S695" s="118"/>
      <c r="T695" s="118"/>
    </row>
    <row r="696" spans="2:20" ht="12.75">
      <c r="B696" s="53"/>
      <c r="C696" s="53"/>
      <c r="D696" s="53"/>
      <c r="E696" s="53"/>
      <c r="F696" s="53"/>
      <c r="G696" s="53"/>
      <c r="H696" s="53"/>
      <c r="I696" s="53"/>
      <c r="J696" s="53"/>
      <c r="K696" s="53"/>
      <c r="L696" s="53"/>
      <c r="M696" s="53"/>
      <c r="N696" s="73"/>
      <c r="O696" s="120">
        <v>720</v>
      </c>
      <c r="P696" s="121" t="s">
        <v>688</v>
      </c>
      <c r="Q696" s="121"/>
      <c r="R696" s="121"/>
      <c r="S696" s="118"/>
      <c r="T696" s="118"/>
    </row>
    <row r="697" spans="2:20" ht="12.75">
      <c r="B697" s="53"/>
      <c r="C697" s="53"/>
      <c r="D697" s="53"/>
      <c r="E697" s="53"/>
      <c r="F697" s="53"/>
      <c r="G697" s="53"/>
      <c r="H697" s="53"/>
      <c r="I697" s="53"/>
      <c r="J697" s="53"/>
      <c r="K697" s="53"/>
      <c r="L697" s="53"/>
      <c r="M697" s="53"/>
      <c r="N697" s="73"/>
      <c r="O697" s="120">
        <v>722</v>
      </c>
      <c r="P697" s="121" t="s">
        <v>689</v>
      </c>
      <c r="Q697" s="121"/>
      <c r="R697" s="121"/>
      <c r="S697" s="118"/>
      <c r="T697" s="118"/>
    </row>
    <row r="698" spans="2:20" ht="12.75">
      <c r="B698" s="53"/>
      <c r="C698" s="53"/>
      <c r="D698" s="53"/>
      <c r="E698" s="53"/>
      <c r="F698" s="53"/>
      <c r="G698" s="53"/>
      <c r="H698" s="53"/>
      <c r="I698" s="53"/>
      <c r="J698" s="53"/>
      <c r="K698" s="53"/>
      <c r="L698" s="53"/>
      <c r="M698" s="53"/>
      <c r="N698" s="73"/>
      <c r="O698" s="120">
        <v>724</v>
      </c>
      <c r="P698" s="121" t="s">
        <v>690</v>
      </c>
      <c r="Q698" s="121"/>
      <c r="R698" s="121"/>
      <c r="S698" s="118"/>
      <c r="T698" s="118"/>
    </row>
    <row r="699" spans="2:20" ht="12.75">
      <c r="B699" s="53"/>
      <c r="C699" s="53"/>
      <c r="D699" s="53"/>
      <c r="E699" s="53"/>
      <c r="F699" s="53"/>
      <c r="G699" s="53"/>
      <c r="H699" s="53"/>
      <c r="I699" s="53"/>
      <c r="J699" s="53"/>
      <c r="K699" s="53"/>
      <c r="L699" s="53"/>
      <c r="M699" s="53"/>
      <c r="N699" s="73"/>
      <c r="O699" s="120">
        <v>732</v>
      </c>
      <c r="P699" s="121" t="s">
        <v>691</v>
      </c>
      <c r="Q699" s="121"/>
      <c r="R699" s="121"/>
      <c r="S699" s="118"/>
      <c r="T699" s="118"/>
    </row>
    <row r="700" spans="2:20" ht="12.75">
      <c r="B700" s="53"/>
      <c r="C700" s="53"/>
      <c r="D700" s="53"/>
      <c r="E700" s="53"/>
      <c r="F700" s="53"/>
      <c r="G700" s="53"/>
      <c r="H700" s="53"/>
      <c r="I700" s="53"/>
      <c r="J700" s="53"/>
      <c r="K700" s="53"/>
      <c r="L700" s="53"/>
      <c r="M700" s="53"/>
      <c r="N700" s="73"/>
      <c r="O700" s="120">
        <v>734</v>
      </c>
      <c r="P700" s="121" t="s">
        <v>692</v>
      </c>
      <c r="Q700" s="121"/>
      <c r="R700" s="121"/>
      <c r="S700" s="118"/>
      <c r="T700" s="118"/>
    </row>
    <row r="701" spans="2:20" ht="12.75">
      <c r="B701" s="53"/>
      <c r="C701" s="53"/>
      <c r="D701" s="53"/>
      <c r="E701" s="53"/>
      <c r="F701" s="53"/>
      <c r="G701" s="53"/>
      <c r="H701" s="53"/>
      <c r="I701" s="53"/>
      <c r="J701" s="53"/>
      <c r="K701" s="53"/>
      <c r="L701" s="53"/>
      <c r="M701" s="53"/>
      <c r="N701" s="73"/>
      <c r="O701" s="120">
        <v>736</v>
      </c>
      <c r="P701" s="121" t="s">
        <v>693</v>
      </c>
      <c r="Q701" s="121"/>
      <c r="R701" s="121"/>
      <c r="S701" s="118"/>
      <c r="T701" s="118"/>
    </row>
    <row r="702" spans="2:20" ht="12.75">
      <c r="B702" s="53"/>
      <c r="C702" s="53"/>
      <c r="D702" s="53"/>
      <c r="E702" s="53"/>
      <c r="F702" s="53"/>
      <c r="G702" s="53"/>
      <c r="H702" s="53"/>
      <c r="I702" s="53"/>
      <c r="J702" s="53"/>
      <c r="K702" s="53"/>
      <c r="L702" s="53"/>
      <c r="M702" s="53"/>
      <c r="N702" s="73"/>
      <c r="O702" s="120">
        <v>738</v>
      </c>
      <c r="P702" s="121" t="s">
        <v>694</v>
      </c>
      <c r="Q702" s="121"/>
      <c r="R702" s="121"/>
      <c r="S702" s="118"/>
      <c r="T702" s="118"/>
    </row>
    <row r="703" spans="2:20" ht="12.75">
      <c r="B703" s="53"/>
      <c r="C703" s="53"/>
      <c r="D703" s="53"/>
      <c r="E703" s="53"/>
      <c r="F703" s="53"/>
      <c r="G703" s="53"/>
      <c r="H703" s="53"/>
      <c r="I703" s="53"/>
      <c r="J703" s="53"/>
      <c r="K703" s="53"/>
      <c r="L703" s="53"/>
      <c r="M703" s="53"/>
      <c r="N703" s="73"/>
      <c r="O703" s="120">
        <v>740</v>
      </c>
      <c r="P703" s="121" t="s">
        <v>695</v>
      </c>
      <c r="Q703" s="121"/>
      <c r="R703" s="121"/>
      <c r="S703" s="118"/>
      <c r="T703" s="118"/>
    </row>
    <row r="704" spans="2:20" ht="12.75">
      <c r="B704" s="53"/>
      <c r="C704" s="53"/>
      <c r="D704" s="53"/>
      <c r="E704" s="53"/>
      <c r="F704" s="53"/>
      <c r="G704" s="53"/>
      <c r="H704" s="53"/>
      <c r="I704" s="53"/>
      <c r="J704" s="53"/>
      <c r="K704" s="53"/>
      <c r="L704" s="53"/>
      <c r="M704" s="53"/>
      <c r="N704" s="73"/>
      <c r="O704" s="120">
        <v>742</v>
      </c>
      <c r="P704" s="121" t="s">
        <v>696</v>
      </c>
      <c r="Q704" s="121"/>
      <c r="R704" s="121"/>
      <c r="S704" s="118"/>
      <c r="T704" s="118"/>
    </row>
    <row r="705" spans="2:20" ht="12.75">
      <c r="B705" s="53"/>
      <c r="C705" s="53"/>
      <c r="D705" s="53"/>
      <c r="E705" s="53"/>
      <c r="F705" s="53"/>
      <c r="G705" s="53"/>
      <c r="H705" s="53"/>
      <c r="I705" s="53"/>
      <c r="J705" s="53"/>
      <c r="K705" s="53"/>
      <c r="L705" s="53"/>
      <c r="M705" s="53"/>
      <c r="N705" s="73"/>
      <c r="O705" s="120">
        <v>744</v>
      </c>
      <c r="P705" s="121" t="s">
        <v>697</v>
      </c>
      <c r="Q705" s="121"/>
      <c r="R705" s="121"/>
      <c r="S705" s="118"/>
      <c r="T705" s="118"/>
    </row>
    <row r="706" spans="2:20" ht="12.75">
      <c r="B706" s="53"/>
      <c r="C706" s="53"/>
      <c r="D706" s="53"/>
      <c r="E706" s="53"/>
      <c r="F706" s="53"/>
      <c r="G706" s="53"/>
      <c r="H706" s="53"/>
      <c r="I706" s="53"/>
      <c r="J706" s="53"/>
      <c r="K706" s="53"/>
      <c r="L706" s="53"/>
      <c r="M706" s="53"/>
      <c r="N706" s="73"/>
      <c r="O706" s="120">
        <v>801</v>
      </c>
      <c r="P706" s="121" t="s">
        <v>698</v>
      </c>
      <c r="Q706" s="121"/>
      <c r="R706" s="121"/>
      <c r="S706" s="118"/>
      <c r="T706" s="118"/>
    </row>
    <row r="707" spans="2:20" ht="12.75">
      <c r="B707" s="53"/>
      <c r="C707" s="53"/>
      <c r="D707" s="53"/>
      <c r="E707" s="53"/>
      <c r="F707" s="53"/>
      <c r="G707" s="53"/>
      <c r="H707" s="53"/>
      <c r="I707" s="53"/>
      <c r="J707" s="53"/>
      <c r="K707" s="53"/>
      <c r="L707" s="53"/>
      <c r="M707" s="53"/>
      <c r="N707" s="73"/>
      <c r="O707" s="120">
        <v>802</v>
      </c>
      <c r="P707" s="121" t="s">
        <v>699</v>
      </c>
      <c r="Q707" s="121"/>
      <c r="R707" s="121"/>
      <c r="S707" s="118"/>
      <c r="T707" s="118"/>
    </row>
    <row r="708" spans="2:20" ht="12.75">
      <c r="B708" s="53"/>
      <c r="C708" s="53"/>
      <c r="D708" s="53"/>
      <c r="E708" s="53"/>
      <c r="F708" s="53"/>
      <c r="G708" s="53"/>
      <c r="H708" s="53"/>
      <c r="I708" s="53"/>
      <c r="J708" s="53"/>
      <c r="K708" s="53"/>
      <c r="L708" s="53"/>
      <c r="M708" s="53"/>
      <c r="N708" s="73"/>
      <c r="O708" s="120">
        <v>804</v>
      </c>
      <c r="P708" s="121" t="s">
        <v>700</v>
      </c>
      <c r="Q708" s="121"/>
      <c r="R708" s="121"/>
      <c r="S708" s="118"/>
      <c r="T708" s="118"/>
    </row>
    <row r="709" spans="2:20" ht="12.75">
      <c r="B709" s="53"/>
      <c r="C709" s="53"/>
      <c r="D709" s="53"/>
      <c r="E709" s="53"/>
      <c r="F709" s="53"/>
      <c r="G709" s="53"/>
      <c r="H709" s="53"/>
      <c r="I709" s="53"/>
      <c r="J709" s="53"/>
      <c r="K709" s="53"/>
      <c r="L709" s="53"/>
      <c r="M709" s="53"/>
      <c r="N709" s="73"/>
      <c r="O709" s="120">
        <v>806</v>
      </c>
      <c r="P709" s="121" t="s">
        <v>701</v>
      </c>
      <c r="Q709" s="121"/>
      <c r="R709" s="121"/>
      <c r="S709" s="118"/>
      <c r="T709" s="118"/>
    </row>
    <row r="710" spans="2:20" ht="12.75">
      <c r="B710" s="53"/>
      <c r="C710" s="53"/>
      <c r="D710" s="53"/>
      <c r="E710" s="53"/>
      <c r="F710" s="53"/>
      <c r="G710" s="53"/>
      <c r="H710" s="53"/>
      <c r="I710" s="53"/>
      <c r="J710" s="53"/>
      <c r="K710" s="53"/>
      <c r="L710" s="53"/>
      <c r="M710" s="53"/>
      <c r="N710" s="73"/>
      <c r="O710" s="120">
        <v>807</v>
      </c>
      <c r="P710" s="121" t="s">
        <v>702</v>
      </c>
      <c r="Q710" s="121"/>
      <c r="R710" s="121"/>
      <c r="S710" s="118"/>
      <c r="T710" s="118"/>
    </row>
    <row r="711" spans="2:20" ht="12.75">
      <c r="B711" s="53"/>
      <c r="C711" s="53"/>
      <c r="D711" s="53"/>
      <c r="E711" s="53"/>
      <c r="F711" s="53"/>
      <c r="G711" s="53"/>
      <c r="H711" s="53"/>
      <c r="I711" s="53"/>
      <c r="J711" s="53"/>
      <c r="K711" s="53"/>
      <c r="L711" s="53"/>
      <c r="M711" s="53"/>
      <c r="N711" s="73"/>
      <c r="O711" s="120">
        <v>809</v>
      </c>
      <c r="P711" s="121" t="s">
        <v>703</v>
      </c>
      <c r="Q711" s="121"/>
      <c r="R711" s="121"/>
      <c r="S711" s="118"/>
      <c r="T711" s="118"/>
    </row>
    <row r="712" spans="2:20" ht="12.75">
      <c r="B712" s="53"/>
      <c r="C712" s="53"/>
      <c r="D712" s="53"/>
      <c r="E712" s="53"/>
      <c r="F712" s="53"/>
      <c r="G712" s="53"/>
      <c r="H712" s="53"/>
      <c r="I712" s="53"/>
      <c r="J712" s="53"/>
      <c r="K712" s="53"/>
      <c r="L712" s="53"/>
      <c r="M712" s="53"/>
      <c r="N712" s="73"/>
      <c r="O712" s="120">
        <v>810</v>
      </c>
      <c r="P712" s="121" t="s">
        <v>704</v>
      </c>
      <c r="Q712" s="121"/>
      <c r="R712" s="121"/>
      <c r="S712" s="118"/>
      <c r="T712" s="118"/>
    </row>
    <row r="713" spans="2:20" ht="12.75">
      <c r="B713" s="53"/>
      <c r="C713" s="53"/>
      <c r="D713" s="53"/>
      <c r="E713" s="53"/>
      <c r="F713" s="53"/>
      <c r="G713" s="53"/>
      <c r="H713" s="53"/>
      <c r="I713" s="53"/>
      <c r="J713" s="53"/>
      <c r="K713" s="53"/>
      <c r="L713" s="53"/>
      <c r="M713" s="53"/>
      <c r="N713" s="73"/>
      <c r="O713" s="120">
        <v>811</v>
      </c>
      <c r="P713" s="121" t="s">
        <v>705</v>
      </c>
      <c r="Q713" s="121"/>
      <c r="R713" s="121"/>
      <c r="S713" s="118"/>
      <c r="T713" s="118"/>
    </row>
    <row r="714" spans="2:20" ht="12.75">
      <c r="B714" s="53"/>
      <c r="C714" s="53"/>
      <c r="D714" s="53"/>
      <c r="E714" s="53"/>
      <c r="F714" s="53"/>
      <c r="G714" s="53"/>
      <c r="H714" s="53"/>
      <c r="I714" s="53"/>
      <c r="J714" s="53"/>
      <c r="K714" s="53"/>
      <c r="L714" s="53"/>
      <c r="M714" s="53"/>
      <c r="N714" s="73"/>
      <c r="O714" s="120">
        <v>812</v>
      </c>
      <c r="P714" s="121" t="s">
        <v>706</v>
      </c>
      <c r="Q714" s="121"/>
      <c r="R714" s="121"/>
      <c r="S714" s="118"/>
      <c r="T714" s="118"/>
    </row>
    <row r="715" spans="2:20" ht="12.75">
      <c r="B715" s="53"/>
      <c r="C715" s="53"/>
      <c r="D715" s="53"/>
      <c r="E715" s="53"/>
      <c r="F715" s="53"/>
      <c r="G715" s="53"/>
      <c r="H715" s="53"/>
      <c r="I715" s="53"/>
      <c r="J715" s="53"/>
      <c r="K715" s="53"/>
      <c r="L715" s="53"/>
      <c r="M715" s="53"/>
      <c r="N715" s="73"/>
      <c r="O715" s="120">
        <v>815</v>
      </c>
      <c r="P715" s="121" t="s">
        <v>707</v>
      </c>
      <c r="Q715" s="121"/>
      <c r="R715" s="121"/>
      <c r="S715" s="118"/>
      <c r="T715" s="118"/>
    </row>
    <row r="716" spans="2:20" ht="12.75">
      <c r="B716" s="53"/>
      <c r="C716" s="53"/>
      <c r="D716" s="53"/>
      <c r="E716" s="53"/>
      <c r="F716" s="53"/>
      <c r="G716" s="53"/>
      <c r="H716" s="53"/>
      <c r="I716" s="53"/>
      <c r="J716" s="53"/>
      <c r="K716" s="53"/>
      <c r="L716" s="53"/>
      <c r="M716" s="53"/>
      <c r="N716" s="73"/>
      <c r="O716" s="120">
        <v>818</v>
      </c>
      <c r="P716" s="121" t="s">
        <v>708</v>
      </c>
      <c r="Q716" s="121"/>
      <c r="R716" s="121"/>
      <c r="S716" s="118"/>
      <c r="T716" s="118"/>
    </row>
    <row r="717" spans="2:20" ht="12.75">
      <c r="B717" s="53"/>
      <c r="C717" s="53"/>
      <c r="D717" s="53"/>
      <c r="E717" s="53"/>
      <c r="F717" s="53"/>
      <c r="G717" s="53"/>
      <c r="H717" s="53"/>
      <c r="I717" s="53"/>
      <c r="J717" s="53"/>
      <c r="K717" s="53"/>
      <c r="L717" s="53"/>
      <c r="M717" s="53"/>
      <c r="N717" s="73"/>
      <c r="O717" s="120">
        <v>819</v>
      </c>
      <c r="P717" s="121" t="s">
        <v>709</v>
      </c>
      <c r="Q717" s="121"/>
      <c r="R717" s="121"/>
      <c r="S717" s="118"/>
      <c r="T717" s="118"/>
    </row>
    <row r="718" spans="2:20" ht="12.75">
      <c r="B718" s="53"/>
      <c r="C718" s="53"/>
      <c r="D718" s="53"/>
      <c r="E718" s="53"/>
      <c r="F718" s="53"/>
      <c r="G718" s="53"/>
      <c r="H718" s="53"/>
      <c r="I718" s="53"/>
      <c r="J718" s="53"/>
      <c r="K718" s="53"/>
      <c r="L718" s="53"/>
      <c r="M718" s="53"/>
      <c r="N718" s="73"/>
      <c r="O718" s="120">
        <v>821</v>
      </c>
      <c r="P718" s="121" t="s">
        <v>710</v>
      </c>
      <c r="Q718" s="121"/>
      <c r="R718" s="121"/>
      <c r="S718" s="118"/>
      <c r="T718" s="118"/>
    </row>
    <row r="719" spans="2:20" ht="12.75">
      <c r="B719" s="53"/>
      <c r="C719" s="53"/>
      <c r="D719" s="53"/>
      <c r="E719" s="53"/>
      <c r="F719" s="53"/>
      <c r="G719" s="53"/>
      <c r="H719" s="53"/>
      <c r="I719" s="53"/>
      <c r="J719" s="53"/>
      <c r="K719" s="53"/>
      <c r="L719" s="53"/>
      <c r="M719" s="53"/>
      <c r="N719" s="73"/>
      <c r="O719" s="120">
        <v>822</v>
      </c>
      <c r="P719" s="121" t="s">
        <v>711</v>
      </c>
      <c r="Q719" s="121"/>
      <c r="R719" s="121"/>
      <c r="S719" s="118"/>
      <c r="T719" s="118"/>
    </row>
    <row r="720" spans="2:20" ht="12.75">
      <c r="B720" s="53"/>
      <c r="C720" s="53"/>
      <c r="D720" s="53"/>
      <c r="E720" s="53"/>
      <c r="F720" s="53"/>
      <c r="G720" s="53"/>
      <c r="H720" s="53"/>
      <c r="I720" s="53"/>
      <c r="J720" s="53"/>
      <c r="K720" s="53"/>
      <c r="L720" s="53"/>
      <c r="M720" s="53"/>
      <c r="N720" s="73"/>
      <c r="O720" s="120">
        <v>825</v>
      </c>
      <c r="P720" s="121" t="s">
        <v>712</v>
      </c>
      <c r="Q720" s="121"/>
      <c r="R720" s="121"/>
      <c r="S720" s="118"/>
      <c r="T720" s="118"/>
    </row>
    <row r="721" spans="2:20" ht="12.75">
      <c r="B721" s="53"/>
      <c r="C721" s="53"/>
      <c r="D721" s="53"/>
      <c r="E721" s="53"/>
      <c r="F721" s="53"/>
      <c r="G721" s="53"/>
      <c r="H721" s="53"/>
      <c r="I721" s="53"/>
      <c r="J721" s="53"/>
      <c r="K721" s="53"/>
      <c r="L721" s="53"/>
      <c r="M721" s="53"/>
      <c r="N721" s="73"/>
      <c r="O721" s="120">
        <v>829</v>
      </c>
      <c r="P721" s="121" t="s">
        <v>713</v>
      </c>
      <c r="Q721" s="121"/>
      <c r="R721" s="121"/>
      <c r="S721" s="118"/>
      <c r="T721" s="118"/>
    </row>
    <row r="722" spans="2:20" ht="12.75">
      <c r="B722" s="53"/>
      <c r="C722" s="53"/>
      <c r="D722" s="53"/>
      <c r="E722" s="53"/>
      <c r="F722" s="53"/>
      <c r="G722" s="53"/>
      <c r="H722" s="53"/>
      <c r="I722" s="53"/>
      <c r="J722" s="53"/>
      <c r="K722" s="53"/>
      <c r="L722" s="53"/>
      <c r="M722" s="53"/>
      <c r="N722" s="73"/>
      <c r="O722" s="120">
        <v>832</v>
      </c>
      <c r="P722" s="121" t="s">
        <v>714</v>
      </c>
      <c r="Q722" s="121"/>
      <c r="R722" s="121"/>
      <c r="S722" s="118"/>
      <c r="T722" s="118"/>
    </row>
    <row r="723" spans="2:20" ht="12.75">
      <c r="B723" s="53"/>
      <c r="C723" s="53"/>
      <c r="D723" s="53"/>
      <c r="E723" s="53"/>
      <c r="F723" s="53"/>
      <c r="G723" s="53"/>
      <c r="H723" s="53"/>
      <c r="I723" s="53"/>
      <c r="J723" s="53"/>
      <c r="K723" s="53"/>
      <c r="L723" s="53"/>
      <c r="M723" s="53"/>
      <c r="N723" s="73"/>
      <c r="O723" s="120">
        <v>833</v>
      </c>
      <c r="P723" s="121" t="s">
        <v>715</v>
      </c>
      <c r="Q723" s="121"/>
      <c r="R723" s="121"/>
      <c r="S723" s="118"/>
      <c r="T723" s="118"/>
    </row>
    <row r="724" spans="2:20" ht="12.75">
      <c r="B724" s="53"/>
      <c r="C724" s="53"/>
      <c r="D724" s="53"/>
      <c r="E724" s="53"/>
      <c r="F724" s="53"/>
      <c r="G724" s="53"/>
      <c r="H724" s="53"/>
      <c r="I724" s="53"/>
      <c r="J724" s="53"/>
      <c r="K724" s="53"/>
      <c r="L724" s="53"/>
      <c r="M724" s="53"/>
      <c r="N724" s="73"/>
      <c r="O724" s="120">
        <v>834</v>
      </c>
      <c r="P724" s="121" t="s">
        <v>716</v>
      </c>
      <c r="Q724" s="121"/>
      <c r="R724" s="121"/>
      <c r="S724" s="118"/>
      <c r="T724" s="118"/>
    </row>
    <row r="725" spans="2:20" ht="12.75">
      <c r="B725" s="53"/>
      <c r="C725" s="53"/>
      <c r="D725" s="53"/>
      <c r="E725" s="53"/>
      <c r="F725" s="53"/>
      <c r="G725" s="53"/>
      <c r="H725" s="53"/>
      <c r="I725" s="53"/>
      <c r="J725" s="53"/>
      <c r="K725" s="53"/>
      <c r="L725" s="53"/>
      <c r="M725" s="53"/>
      <c r="N725" s="73"/>
      <c r="O725" s="120">
        <v>839</v>
      </c>
      <c r="P725" s="121" t="s">
        <v>717</v>
      </c>
      <c r="Q725" s="121"/>
      <c r="R725" s="121"/>
      <c r="S725" s="118"/>
      <c r="T725" s="118"/>
    </row>
    <row r="726" spans="2:20" ht="12.75">
      <c r="B726" s="53"/>
      <c r="C726" s="53"/>
      <c r="D726" s="53"/>
      <c r="E726" s="53"/>
      <c r="F726" s="53"/>
      <c r="G726" s="53"/>
      <c r="H726" s="53"/>
      <c r="I726" s="53"/>
      <c r="J726" s="53"/>
      <c r="K726" s="53"/>
      <c r="L726" s="53"/>
      <c r="M726" s="53"/>
      <c r="N726" s="73"/>
      <c r="O726" s="120">
        <v>840</v>
      </c>
      <c r="P726" s="121" t="s">
        <v>718</v>
      </c>
      <c r="Q726" s="121"/>
      <c r="R726" s="121"/>
      <c r="S726" s="118"/>
      <c r="T726" s="118"/>
    </row>
    <row r="727" spans="2:20" ht="12.75">
      <c r="B727" s="53"/>
      <c r="C727" s="53"/>
      <c r="D727" s="53"/>
      <c r="E727" s="53"/>
      <c r="F727" s="53"/>
      <c r="G727" s="53"/>
      <c r="H727" s="53"/>
      <c r="I727" s="53"/>
      <c r="J727" s="53"/>
      <c r="K727" s="53"/>
      <c r="L727" s="53"/>
      <c r="M727" s="53"/>
      <c r="N727" s="73"/>
      <c r="O727" s="120">
        <v>842</v>
      </c>
      <c r="P727" s="121" t="s">
        <v>719</v>
      </c>
      <c r="Q727" s="121"/>
      <c r="R727" s="121"/>
      <c r="S727" s="118"/>
      <c r="T727" s="118"/>
    </row>
    <row r="728" spans="2:20" ht="12.75">
      <c r="B728" s="53"/>
      <c r="C728" s="53"/>
      <c r="D728" s="53"/>
      <c r="E728" s="53"/>
      <c r="F728" s="53"/>
      <c r="G728" s="53"/>
      <c r="H728" s="53"/>
      <c r="I728" s="53"/>
      <c r="J728" s="53"/>
      <c r="K728" s="53"/>
      <c r="L728" s="53"/>
      <c r="M728" s="53"/>
      <c r="N728" s="73"/>
      <c r="O728" s="120">
        <v>843</v>
      </c>
      <c r="P728" s="121" t="s">
        <v>720</v>
      </c>
      <c r="Q728" s="121"/>
      <c r="R728" s="121"/>
      <c r="S728" s="118"/>
      <c r="T728" s="118"/>
    </row>
    <row r="729" spans="2:20" ht="12.75">
      <c r="B729" s="53"/>
      <c r="C729" s="53"/>
      <c r="D729" s="53"/>
      <c r="E729" s="53"/>
      <c r="F729" s="53"/>
      <c r="G729" s="53"/>
      <c r="H729" s="53"/>
      <c r="I729" s="53"/>
      <c r="J729" s="53"/>
      <c r="K729" s="53"/>
      <c r="L729" s="53"/>
      <c r="M729" s="53"/>
      <c r="N729" s="73"/>
      <c r="O729" s="120">
        <v>844</v>
      </c>
      <c r="P729" s="121" t="s">
        <v>721</v>
      </c>
      <c r="Q729" s="121"/>
      <c r="R729" s="121"/>
      <c r="S729" s="118"/>
      <c r="T729" s="118"/>
    </row>
    <row r="730" spans="2:20" ht="12.75">
      <c r="B730" s="53"/>
      <c r="C730" s="53"/>
      <c r="D730" s="53"/>
      <c r="E730" s="53"/>
      <c r="F730" s="53"/>
      <c r="G730" s="53"/>
      <c r="H730" s="53"/>
      <c r="I730" s="53"/>
      <c r="J730" s="53"/>
      <c r="K730" s="53"/>
      <c r="L730" s="53"/>
      <c r="M730" s="53"/>
      <c r="N730" s="73"/>
      <c r="O730" s="120">
        <v>845</v>
      </c>
      <c r="P730" s="121" t="s">
        <v>722</v>
      </c>
      <c r="Q730" s="121"/>
      <c r="R730" s="121"/>
      <c r="S730" s="118"/>
      <c r="T730" s="118"/>
    </row>
    <row r="731" spans="2:20" ht="12.75">
      <c r="B731" s="53"/>
      <c r="C731" s="53"/>
      <c r="D731" s="53"/>
      <c r="E731" s="53"/>
      <c r="F731" s="53"/>
      <c r="G731" s="53"/>
      <c r="H731" s="53"/>
      <c r="I731" s="53"/>
      <c r="J731" s="53"/>
      <c r="K731" s="53"/>
      <c r="L731" s="53"/>
      <c r="M731" s="53"/>
      <c r="N731" s="73"/>
      <c r="O731" s="120">
        <v>846</v>
      </c>
      <c r="P731" s="121" t="s">
        <v>723</v>
      </c>
      <c r="Q731" s="121"/>
      <c r="R731" s="121"/>
      <c r="S731" s="118"/>
      <c r="T731" s="118"/>
    </row>
    <row r="732" spans="2:20" ht="12.75">
      <c r="B732" s="53"/>
      <c r="C732" s="53"/>
      <c r="D732" s="53"/>
      <c r="E732" s="53"/>
      <c r="F732" s="53"/>
      <c r="G732" s="53"/>
      <c r="H732" s="53"/>
      <c r="I732" s="53"/>
      <c r="J732" s="53"/>
      <c r="K732" s="53"/>
      <c r="L732" s="53"/>
      <c r="M732" s="53"/>
      <c r="N732" s="73"/>
      <c r="O732" s="120">
        <v>848</v>
      </c>
      <c r="P732" s="121" t="s">
        <v>724</v>
      </c>
      <c r="Q732" s="121"/>
      <c r="R732" s="121"/>
      <c r="S732" s="118"/>
      <c r="T732" s="118"/>
    </row>
    <row r="733" spans="2:20" ht="12.75">
      <c r="B733" s="53"/>
      <c r="C733" s="53"/>
      <c r="D733" s="53"/>
      <c r="E733" s="53"/>
      <c r="F733" s="53"/>
      <c r="G733" s="53"/>
      <c r="H733" s="53"/>
      <c r="I733" s="53"/>
      <c r="J733" s="53"/>
      <c r="K733" s="53"/>
      <c r="L733" s="53"/>
      <c r="M733" s="53"/>
      <c r="N733" s="73"/>
      <c r="O733" s="120">
        <v>849</v>
      </c>
      <c r="P733" s="121" t="s">
        <v>725</v>
      </c>
      <c r="Q733" s="121"/>
      <c r="R733" s="121"/>
      <c r="S733" s="118"/>
      <c r="T733" s="118"/>
    </row>
    <row r="734" spans="2:20" ht="12.75">
      <c r="B734" s="53"/>
      <c r="C734" s="53"/>
      <c r="D734" s="53"/>
      <c r="E734" s="53"/>
      <c r="F734" s="53"/>
      <c r="G734" s="53"/>
      <c r="H734" s="53"/>
      <c r="I734" s="53"/>
      <c r="J734" s="53"/>
      <c r="K734" s="53"/>
      <c r="L734" s="53"/>
      <c r="M734" s="53"/>
      <c r="N734" s="73"/>
      <c r="O734" s="120">
        <v>850</v>
      </c>
      <c r="P734" s="121" t="s">
        <v>726</v>
      </c>
      <c r="Q734" s="121"/>
      <c r="R734" s="121"/>
      <c r="S734" s="118"/>
      <c r="T734" s="118"/>
    </row>
    <row r="735" spans="2:20" ht="12.75">
      <c r="B735" s="53"/>
      <c r="C735" s="53"/>
      <c r="D735" s="53"/>
      <c r="E735" s="53"/>
      <c r="F735" s="53"/>
      <c r="G735" s="53"/>
      <c r="H735" s="53"/>
      <c r="I735" s="53"/>
      <c r="J735" s="53"/>
      <c r="K735" s="53"/>
      <c r="L735" s="53"/>
      <c r="M735" s="53"/>
      <c r="N735" s="73"/>
      <c r="O735" s="120">
        <v>852</v>
      </c>
      <c r="P735" s="121" t="s">
        <v>727</v>
      </c>
      <c r="Q735" s="121"/>
      <c r="R735" s="121"/>
      <c r="S735" s="118"/>
      <c r="T735" s="118"/>
    </row>
  </sheetData>
  <sheetProtection sheet="1" objects="1" scenarios="1"/>
  <mergeCells count="22">
    <mergeCell ref="B9:E9"/>
    <mergeCell ref="X5:Y5"/>
    <mergeCell ref="X7:Y7"/>
    <mergeCell ref="X6:Y6"/>
    <mergeCell ref="V8:Y8"/>
    <mergeCell ref="C5:D5"/>
    <mergeCell ref="K3:L3"/>
    <mergeCell ref="M3:Q3"/>
    <mergeCell ref="E3:I3"/>
    <mergeCell ref="C4:D4"/>
    <mergeCell ref="T8:U8"/>
    <mergeCell ref="F4:I4"/>
    <mergeCell ref="X1:Y1"/>
    <mergeCell ref="E5:I5"/>
    <mergeCell ref="B3:B6"/>
    <mergeCell ref="C6:D6"/>
    <mergeCell ref="E6:I6"/>
    <mergeCell ref="AA1:AE1"/>
    <mergeCell ref="X2:Y2"/>
    <mergeCell ref="X3:Y3"/>
    <mergeCell ref="X4:Y4"/>
    <mergeCell ref="C3:D3"/>
  </mergeCells>
  <conditionalFormatting sqref="E3:I3 E5:I6 E4:F4">
    <cfRule type="cellIs" priority="2" dxfId="0" operator="equal" stopIfTrue="1">
      <formula>""</formula>
    </cfRule>
  </conditionalFormatting>
  <conditionalFormatting sqref="F9">
    <cfRule type="cellIs" priority="3" dxfId="3" operator="equal" stopIfTrue="1">
      <formula>"未"</formula>
    </cfRule>
  </conditionalFormatting>
  <conditionalFormatting sqref="M3:Q3">
    <cfRule type="cellIs" priority="1" dxfId="0" operator="equal" stopIfTrue="1">
      <formula>""</formula>
    </cfRule>
  </conditionalFormatting>
  <dataValidations count="11">
    <dataValidation type="list" allowBlank="1" showInputMessage="1" showErrorMessage="1" sqref="G11:G131">
      <formula1>$C$132:$C$143</formula1>
    </dataValidation>
    <dataValidation type="list" allowBlank="1" showInputMessage="1" showErrorMessage="1" sqref="H11:H131">
      <formula1>$D$132:$D$134</formula1>
    </dataValidation>
    <dataValidation type="list" allowBlank="1" showInputMessage="1" showErrorMessage="1" sqref="N11:N131 X11:X131 S11:S131">
      <formula1>$E$132:$E$133</formula1>
    </dataValidation>
    <dataValidation type="list" allowBlank="1" showInputMessage="1" showErrorMessage="1" sqref="AA11:AA131">
      <formula1>$F$132:$F$133</formula1>
    </dataValidation>
    <dataValidation type="list" allowBlank="1" showInputMessage="1" showErrorMessage="1" sqref="AB11:AB131">
      <formula1>$G$132:$G$133</formula1>
    </dataValidation>
    <dataValidation type="list" allowBlank="1" showInputMessage="1" showErrorMessage="1" sqref="AC11:AC131">
      <formula1>$H$132:$H$133</formula1>
    </dataValidation>
    <dataValidation type="list" allowBlank="1" showInputMessage="1" showErrorMessage="1" sqref="AD11:AD131">
      <formula1>$J$132:$J$133</formula1>
    </dataValidation>
    <dataValidation type="list" allowBlank="1" showInputMessage="1" showErrorMessage="1" sqref="I11:I130">
      <formula1>$K$132:$K$181</formula1>
    </dataValidation>
    <dataValidation type="list" allowBlank="1" showInputMessage="1" showErrorMessage="1" sqref="E3:I3">
      <formula1>$I$132:$I$138</formula1>
    </dataValidation>
    <dataValidation type="list" allowBlank="1" showInputMessage="1" showErrorMessage="1" sqref="O11:O131 T11:T131 J11:J130">
      <formula1>$B$132:$B$166</formula1>
    </dataValidation>
    <dataValidation allowBlank="1" showInputMessage="1" showErrorMessage="1" imeMode="halfAlpha" sqref="E4"/>
  </dataValidations>
  <printOptions/>
  <pageMargins left="0.5905511811023623" right="0.5905511811023623" top="0.7874015748031497" bottom="0.5905511811023623" header="0.5118110236220472" footer="0.31496062992125984"/>
  <pageSetup fitToHeight="6" fitToWidth="1" horizontalDpi="300" verticalDpi="300" orientation="landscape" paperSize="9" scale="92" r:id="rId4"/>
  <headerFooter alignWithMargins="0">
    <oddHeader>&amp;L姫路長距離記録会　出場申込書</oddHeader>
    <oddFooter>&amp;C&amp;P&amp;R&amp;D　&amp;T</oddFooter>
  </headerFooter>
  <ignoredErrors>
    <ignoredError sqref="J3" evalError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F50"/>
  <sheetViews>
    <sheetView zoomScalePageLayoutView="0" workbookViewId="0" topLeftCell="A1">
      <selection activeCell="A5" sqref="A5:C6"/>
    </sheetView>
  </sheetViews>
  <sheetFormatPr defaultColWidth="9.00390625" defaultRowHeight="13.5"/>
  <cols>
    <col min="1" max="1" width="18.125" style="0" bestFit="1" customWidth="1"/>
    <col min="2" max="2" width="14.625" style="0" customWidth="1"/>
    <col min="8" max="8" width="18.375" style="0" bestFit="1" customWidth="1"/>
    <col min="9" max="9" width="24.125" style="0" bestFit="1" customWidth="1"/>
  </cols>
  <sheetData>
    <row r="2" spans="1:6" ht="12.75">
      <c r="A2" t="s">
        <v>107</v>
      </c>
      <c r="B2" t="s">
        <v>106</v>
      </c>
      <c r="C2">
        <v>8</v>
      </c>
      <c r="E2" t="s">
        <v>2</v>
      </c>
      <c r="F2">
        <v>28</v>
      </c>
    </row>
    <row r="3" spans="1:3" ht="12.75">
      <c r="A3" t="s">
        <v>108</v>
      </c>
      <c r="B3" t="s">
        <v>109</v>
      </c>
      <c r="C3">
        <v>10</v>
      </c>
    </row>
    <row r="4" spans="1:6" ht="12.75">
      <c r="A4" t="s">
        <v>110</v>
      </c>
      <c r="B4" t="s">
        <v>111</v>
      </c>
      <c r="C4">
        <v>11</v>
      </c>
      <c r="E4" t="s">
        <v>54</v>
      </c>
      <c r="F4">
        <v>25</v>
      </c>
    </row>
    <row r="5" spans="5:6" ht="12.75">
      <c r="E5" t="s">
        <v>55</v>
      </c>
      <c r="F5">
        <v>26</v>
      </c>
    </row>
    <row r="6" spans="5:6" ht="12.75">
      <c r="E6" t="s">
        <v>56</v>
      </c>
      <c r="F6">
        <v>27</v>
      </c>
    </row>
    <row r="7" spans="5:6" ht="12.75">
      <c r="E7" t="s">
        <v>57</v>
      </c>
      <c r="F7">
        <v>29</v>
      </c>
    </row>
    <row r="8" spans="5:6" ht="12.75">
      <c r="E8" t="s">
        <v>58</v>
      </c>
      <c r="F8">
        <v>30</v>
      </c>
    </row>
    <row r="10" spans="5:6" ht="12.75">
      <c r="E10" t="s">
        <v>30</v>
      </c>
      <c r="F10">
        <v>1</v>
      </c>
    </row>
    <row r="11" spans="5:6" ht="12.75">
      <c r="E11" t="s">
        <v>31</v>
      </c>
      <c r="F11">
        <v>2</v>
      </c>
    </row>
    <row r="12" spans="5:6" ht="12.75">
      <c r="E12" t="s">
        <v>32</v>
      </c>
      <c r="F12">
        <v>3</v>
      </c>
    </row>
    <row r="13" spans="5:6" ht="12.75">
      <c r="E13" t="s">
        <v>33</v>
      </c>
      <c r="F13">
        <v>4</v>
      </c>
    </row>
    <row r="14" spans="5:6" ht="12.75">
      <c r="E14" t="s">
        <v>34</v>
      </c>
      <c r="F14">
        <v>5</v>
      </c>
    </row>
    <row r="15" spans="5:6" ht="12.75">
      <c r="E15" t="s">
        <v>35</v>
      </c>
      <c r="F15">
        <v>6</v>
      </c>
    </row>
    <row r="16" spans="5:6" ht="12.75">
      <c r="E16" t="s">
        <v>36</v>
      </c>
      <c r="F16">
        <v>7</v>
      </c>
    </row>
    <row r="17" spans="5:6" ht="12.75">
      <c r="E17" t="s">
        <v>37</v>
      </c>
      <c r="F17">
        <v>8</v>
      </c>
    </row>
    <row r="18" spans="5:6" ht="12.75">
      <c r="E18" t="s">
        <v>38</v>
      </c>
      <c r="F18">
        <v>9</v>
      </c>
    </row>
    <row r="19" spans="5:6" ht="12.75">
      <c r="E19" t="s">
        <v>39</v>
      </c>
      <c r="F19">
        <v>10</v>
      </c>
    </row>
    <row r="20" spans="5:6" ht="12.75">
      <c r="E20" t="s">
        <v>40</v>
      </c>
      <c r="F20">
        <v>11</v>
      </c>
    </row>
    <row r="21" spans="5:6" ht="12.75">
      <c r="E21" t="s">
        <v>41</v>
      </c>
      <c r="F21">
        <v>12</v>
      </c>
    </row>
    <row r="22" spans="5:6" ht="12.75">
      <c r="E22" t="s">
        <v>42</v>
      </c>
      <c r="F22">
        <v>13</v>
      </c>
    </row>
    <row r="23" spans="5:6" ht="12.75">
      <c r="E23" t="s">
        <v>43</v>
      </c>
      <c r="F23">
        <v>14</v>
      </c>
    </row>
    <row r="24" spans="5:6" ht="12.75">
      <c r="E24" t="s">
        <v>44</v>
      </c>
      <c r="F24">
        <v>15</v>
      </c>
    </row>
    <row r="25" spans="5:6" ht="12.75">
      <c r="E25" t="s">
        <v>45</v>
      </c>
      <c r="F25">
        <v>16</v>
      </c>
    </row>
    <row r="26" spans="5:6" ht="12.75">
      <c r="E26" t="s">
        <v>46</v>
      </c>
      <c r="F26">
        <v>17</v>
      </c>
    </row>
    <row r="27" spans="5:6" ht="12.75">
      <c r="E27" t="s">
        <v>47</v>
      </c>
      <c r="F27">
        <v>18</v>
      </c>
    </row>
    <row r="28" spans="5:6" ht="12.75">
      <c r="E28" t="s">
        <v>48</v>
      </c>
      <c r="F28">
        <v>19</v>
      </c>
    </row>
    <row r="29" spans="5:6" ht="12.75">
      <c r="E29" t="s">
        <v>49</v>
      </c>
      <c r="F29">
        <v>20</v>
      </c>
    </row>
    <row r="30" spans="5:6" ht="12.75">
      <c r="E30" t="s">
        <v>50</v>
      </c>
      <c r="F30">
        <v>21</v>
      </c>
    </row>
    <row r="31" spans="5:6" ht="12.75">
      <c r="E31" t="s">
        <v>51</v>
      </c>
      <c r="F31">
        <v>22</v>
      </c>
    </row>
    <row r="32" spans="5:6" ht="12.75">
      <c r="E32" t="s">
        <v>52</v>
      </c>
      <c r="F32">
        <v>23</v>
      </c>
    </row>
    <row r="33" spans="5:6" ht="12.75">
      <c r="E33" t="s">
        <v>53</v>
      </c>
      <c r="F33">
        <v>24</v>
      </c>
    </row>
    <row r="34" spans="5:6" ht="12.75">
      <c r="E34" t="s">
        <v>59</v>
      </c>
      <c r="F34">
        <v>31</v>
      </c>
    </row>
    <row r="35" spans="5:6" ht="12.75">
      <c r="E35" t="s">
        <v>60</v>
      </c>
      <c r="F35">
        <v>32</v>
      </c>
    </row>
    <row r="36" spans="5:6" ht="12.75">
      <c r="E36" t="s">
        <v>61</v>
      </c>
      <c r="F36">
        <v>33</v>
      </c>
    </row>
    <row r="37" spans="5:6" ht="12.75">
      <c r="E37" t="s">
        <v>62</v>
      </c>
      <c r="F37">
        <v>34</v>
      </c>
    </row>
    <row r="38" spans="5:6" ht="12.75">
      <c r="E38" t="s">
        <v>63</v>
      </c>
      <c r="F38">
        <v>35</v>
      </c>
    </row>
    <row r="39" spans="5:6" ht="12.75">
      <c r="E39" t="s">
        <v>64</v>
      </c>
      <c r="F39">
        <v>36</v>
      </c>
    </row>
    <row r="40" spans="5:6" ht="12.75">
      <c r="E40" t="s">
        <v>65</v>
      </c>
      <c r="F40">
        <v>37</v>
      </c>
    </row>
    <row r="41" spans="5:6" ht="12.75">
      <c r="E41" t="s">
        <v>66</v>
      </c>
      <c r="F41">
        <v>38</v>
      </c>
    </row>
    <row r="42" spans="5:6" ht="12.75">
      <c r="E42" t="s">
        <v>67</v>
      </c>
      <c r="F42">
        <v>39</v>
      </c>
    </row>
    <row r="43" spans="5:6" ht="12.75">
      <c r="E43" t="s">
        <v>68</v>
      </c>
      <c r="F43">
        <v>40</v>
      </c>
    </row>
    <row r="44" spans="5:6" ht="12.75">
      <c r="E44" t="s">
        <v>69</v>
      </c>
      <c r="F44">
        <v>41</v>
      </c>
    </row>
    <row r="45" spans="5:6" ht="12.75">
      <c r="E45" t="s">
        <v>70</v>
      </c>
      <c r="F45">
        <v>42</v>
      </c>
    </row>
    <row r="46" spans="5:6" ht="12.75">
      <c r="E46" t="s">
        <v>71</v>
      </c>
      <c r="F46">
        <v>43</v>
      </c>
    </row>
    <row r="47" spans="5:6" ht="12.75">
      <c r="E47" t="s">
        <v>72</v>
      </c>
      <c r="F47">
        <v>44</v>
      </c>
    </row>
    <row r="48" spans="5:6" ht="12.75">
      <c r="E48" t="s">
        <v>73</v>
      </c>
      <c r="F48">
        <v>45</v>
      </c>
    </row>
    <row r="49" spans="5:6" ht="12.75">
      <c r="E49" t="s">
        <v>74</v>
      </c>
      <c r="F49">
        <v>46</v>
      </c>
    </row>
    <row r="50" spans="5:6" ht="12.75">
      <c r="E50" t="s">
        <v>75</v>
      </c>
      <c r="F50">
        <v>47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13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9.00390625" defaultRowHeight="13.5"/>
  <cols>
    <col min="1" max="1" width="10.50390625" style="0" bestFit="1" customWidth="1"/>
    <col min="2" max="2" width="12.125" style="0" bestFit="1" customWidth="1"/>
    <col min="3" max="3" width="10.50390625" style="0" bestFit="1" customWidth="1"/>
    <col min="8" max="8" width="20.25390625" style="0" bestFit="1" customWidth="1"/>
    <col min="9" max="9" width="16.375" style="0" customWidth="1"/>
    <col min="10" max="10" width="17.375" style="0" customWidth="1"/>
    <col min="11" max="12" width="5.875" style="0" bestFit="1" customWidth="1"/>
    <col min="13" max="14" width="5.75390625" style="0" bestFit="1" customWidth="1"/>
    <col min="15" max="15" width="9.00390625" style="3" customWidth="1"/>
  </cols>
  <sheetData>
    <row r="1" spans="1:15" ht="12.75">
      <c r="A1">
        <f>Sheet1!B9</f>
      </c>
      <c r="B1">
        <f>Sheet1!F9</f>
        <v>0</v>
      </c>
      <c r="O1"/>
    </row>
    <row r="2" spans="1:15" ht="12.75">
      <c r="A2" t="s">
        <v>3</v>
      </c>
      <c r="B2" t="s">
        <v>4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I2" t="s">
        <v>11</v>
      </c>
      <c r="J2" t="s">
        <v>12</v>
      </c>
      <c r="K2" t="s">
        <v>24</v>
      </c>
      <c r="L2" t="s">
        <v>23</v>
      </c>
      <c r="M2" t="s">
        <v>22</v>
      </c>
      <c r="N2" t="s">
        <v>21</v>
      </c>
      <c r="O2" s="3" t="s">
        <v>29</v>
      </c>
    </row>
    <row r="3" spans="1:15" s="2" customFormat="1" ht="12.75">
      <c r="A3" s="2">
        <f>IF(B3="","",IF(LEN(Sheet1!$E$4)=3,D3*100000000+E3*1000000+MID(F3,3,1)*100000+G3*100,D3*100000000+E3*1000000+MID(F3,3,2)*10000+G3))</f>
      </c>
      <c r="B3" s="2">
        <f>IF(Sheet1!C11="","",IF(Sheet1!Z11=2,Sheet1!C11&amp;"      "&amp;Sheet1!D11&amp;" "&amp;Sheet1!G11,IF(Sheet1!Z11=3,Sheet1!C11&amp;"    "&amp;Sheet1!D11&amp;" "&amp;Sheet1!G11,IF(Sheet1!Z11=4,Sheet1!C11&amp;"  "&amp;Sheet1!D11&amp;" "&amp;Sheet1!G11,IF(Sheet1!Z11&gt;=5,Sheet1!C11&amp;Sheet1!D11&amp;" "&amp;Sheet1!G11,"")))))</f>
      </c>
      <c r="C3" s="2">
        <f>IF(Sheet1!E11="","",Sheet1!E11&amp;" "&amp;Sheet1!F11)</f>
      </c>
      <c r="D3" s="2">
        <f>IF(Sheet1!H11="","",IF(Sheet1!H11="女",2,1))</f>
      </c>
      <c r="E3" s="2">
        <f>IF(Sheet1!I11="","",VLOOKUP(Sheet1!I11,Sheet2!$E$2:$F$50,2,FALSE))</f>
      </c>
      <c r="F3" s="2">
        <f>IF(B3="","",IF(LEN(Sheet1!$E$4)=3,VALUE(285&amp;Sheet1!$E$4),VALUE(28&amp;Sheet1!$E$4)))</f>
      </c>
      <c r="G3" s="2">
        <f>IF(Sheet1!B11="","",VALUE(Sheet1!B11))</f>
      </c>
      <c r="H3" s="2">
        <f>IF(Sheet1!J11="","",IF(VLOOKUP(Sheet1!J11,Sheet2!$A$2:$C$44,3,FALSE)&gt;=71,VLOOKUP(Sheet1!J11,Sheet2!$A$2:$C$44,2,FALSE)&amp;TEXT(Sheet1!L11,"00")&amp;TEXT(Sheet1!M11,"00"),VLOOKUP(Sheet1!J11,Sheet2!$A$2:$C$44,2,FALSE)&amp;TEXT(Sheet1!K11,"00")&amp;TEXT(Sheet1!L11,"00")&amp;IF(Sheet1!N11="手",TEXT(Sheet1!M11,"0"),TEXT(Sheet1!M11,"00"))))</f>
      </c>
      <c r="I3" s="2">
        <f>IF(Sheet1!O11="","",IF(VLOOKUP(Sheet1!O11,Sheet2!$A$2:$C$44,3,FALSE)&gt;=71,VLOOKUP(Sheet1!O11,Sheet2!$A$2:$C$44,2,FALSE)&amp;TEXT(Sheet1!Q11,"00")&amp;TEXT(Sheet1!R11,"00"),VLOOKUP(Sheet1!O11,Sheet2!$A$2:$C$44,2,FALSE)&amp;TEXT(Sheet1!P11,"00")&amp;TEXT(Sheet1!Q11,"00")&amp;IF(Sheet1!S11="手",TEXT(Sheet1!R11,"0"),TEXT(Sheet1!R11,"00"))))</f>
      </c>
      <c r="J3" s="2">
        <f>IF(Sheet1!T11="","",IF(VLOOKUP(Sheet1!T11,Sheet2!$A$2:$C$44,3,FALSE)&gt;=71,VLOOKUP(Sheet1!T11,Sheet2!$A$2:$C$44,2,FALSE)&amp;TEXT(Sheet1!V11,"00")&amp;TEXT(Sheet1!W11,"00"),VLOOKUP(Sheet1!T11,Sheet2!$A$2:$C$44,2,FALSE)&amp;TEXT(Sheet1!U11,"00")&amp;TEXT(Sheet1!V11,"00")&amp;IF(Sheet1!X11="手",TEXT(Sheet1!W11,"0"),TEXT(Sheet1!W11,"00"))))</f>
      </c>
      <c r="K3" s="2">
        <f>IF(Sheet1!AA11="","","●")</f>
      </c>
      <c r="L3" s="2">
        <f>IF(Sheet1!AB11="","","▲")</f>
      </c>
      <c r="M3" s="2">
        <f>IF(Sheet1!AC11="","","★")</f>
      </c>
      <c r="N3" s="2">
        <f>IF(Sheet1!AD11="","","▼")</f>
      </c>
      <c r="O3" s="2">
        <f>IF(Sheet1!AE11="","",Sheet1!AE11)</f>
      </c>
    </row>
    <row r="4" spans="1:15" s="2" customFormat="1" ht="12.75">
      <c r="A4" s="2">
        <f>IF(B4="","",IF(LEN(Sheet1!$E$4)=3,D4*100000000+E4*1000000+MID(F4,3,1)*100000+G4*100,D4*100000000+E4*1000000+MID(F4,3,2)*10000+G4))</f>
      </c>
      <c r="B4" s="2">
        <f>IF(Sheet1!C12="","",IF(Sheet1!Z12=2,Sheet1!C12&amp;"      "&amp;Sheet1!D12&amp;" "&amp;Sheet1!G12,IF(Sheet1!Z12=3,Sheet1!C12&amp;"    "&amp;Sheet1!D12&amp;" "&amp;Sheet1!G12,IF(Sheet1!Z12=4,Sheet1!C12&amp;"  "&amp;Sheet1!D12&amp;" "&amp;Sheet1!G12,IF(Sheet1!Z12&gt;=5,Sheet1!C12&amp;Sheet1!D12&amp;" "&amp;Sheet1!G12,"")))))</f>
      </c>
      <c r="C4" s="2">
        <f>IF(Sheet1!E12="","",Sheet1!E12&amp;" "&amp;Sheet1!F12)</f>
      </c>
      <c r="D4" s="2">
        <f>IF(Sheet1!H12="","",IF(Sheet1!H12="女",2,1))</f>
      </c>
      <c r="E4" s="2">
        <f>IF(Sheet1!I12="","",VLOOKUP(Sheet1!I12,Sheet2!$E$2:$F$50,2,FALSE))</f>
      </c>
      <c r="F4" s="2">
        <f>IF(B4="","",IF(LEN(Sheet1!$E$4)=3,VALUE(285&amp;Sheet1!$E$4),VALUE(28&amp;Sheet1!$E$4)))</f>
      </c>
      <c r="G4" s="2">
        <f>IF(Sheet1!B12="","",VALUE(Sheet1!B12))</f>
      </c>
      <c r="H4" s="2">
        <f>IF(Sheet1!J12="","",IF(VLOOKUP(Sheet1!J12,Sheet2!$A$2:$C$44,3,FALSE)&gt;=71,VLOOKUP(Sheet1!J12,Sheet2!$A$2:$C$44,2,FALSE)&amp;TEXT(Sheet1!L12,"00")&amp;TEXT(Sheet1!M12,"00"),VLOOKUP(Sheet1!J12,Sheet2!$A$2:$C$44,2,FALSE)&amp;TEXT(Sheet1!K12,"00")&amp;TEXT(Sheet1!L12,"00")&amp;IF(Sheet1!N12="手",TEXT(Sheet1!M12,"0"),TEXT(Sheet1!M12,"00"))))</f>
      </c>
      <c r="I4" s="2">
        <f>IF(Sheet1!O12="","",IF(VLOOKUP(Sheet1!O12,Sheet2!$A$2:$C$44,3,FALSE)&gt;=71,VLOOKUP(Sheet1!O12,Sheet2!$A$2:$C$44,2,FALSE)&amp;TEXT(Sheet1!Q12,"00")&amp;TEXT(Sheet1!R12,"00"),VLOOKUP(Sheet1!O12,Sheet2!$A$2:$C$44,2,FALSE)&amp;TEXT(Sheet1!P12,"00")&amp;TEXT(Sheet1!Q12,"00")&amp;IF(Sheet1!S12="手",TEXT(Sheet1!R12,"0"),TEXT(Sheet1!R12,"00"))))</f>
      </c>
      <c r="J4" s="2">
        <f>IF(Sheet1!T12="","",IF(VLOOKUP(Sheet1!T12,Sheet2!$A$2:$C$44,3,FALSE)&gt;=71,VLOOKUP(Sheet1!T12,Sheet2!$A$2:$C$44,2,FALSE)&amp;TEXT(Sheet1!V12,"00")&amp;TEXT(Sheet1!W12,"00"),VLOOKUP(Sheet1!T12,Sheet2!$A$2:$C$44,2,FALSE)&amp;TEXT(Sheet1!U12,"00")&amp;TEXT(Sheet1!V12,"00")&amp;IF(Sheet1!X12="手",TEXT(Sheet1!W12,"0"),TEXT(Sheet1!W12,"00"))))</f>
      </c>
      <c r="K4" s="2">
        <f>IF(Sheet1!AA12="","","●")</f>
      </c>
      <c r="L4" s="2">
        <f>IF(Sheet1!AB12="","","▲")</f>
      </c>
      <c r="M4" s="2">
        <f>IF(Sheet1!AC12="","","★")</f>
      </c>
      <c r="N4" s="2">
        <f>IF(Sheet1!AD12="","","▼")</f>
      </c>
      <c r="O4" s="2">
        <f>IF(Sheet1!AE12="","",Sheet1!AE12)</f>
      </c>
    </row>
    <row r="5" spans="1:15" s="2" customFormat="1" ht="12.75">
      <c r="A5" s="2">
        <f>IF(B5="","",IF(LEN(Sheet1!$E$4)=3,D5*100000000+E5*1000000+MID(F5,3,1)*100000+G5*100,D5*100000000+E5*1000000+MID(F5,3,2)*10000+G5))</f>
      </c>
      <c r="B5" s="2">
        <f>IF(Sheet1!C13="","",IF(Sheet1!Z13=2,Sheet1!C13&amp;"      "&amp;Sheet1!D13&amp;" "&amp;Sheet1!G13,IF(Sheet1!Z13=3,Sheet1!C13&amp;"    "&amp;Sheet1!D13&amp;" "&amp;Sheet1!G13,IF(Sheet1!Z13=4,Sheet1!C13&amp;"  "&amp;Sheet1!D13&amp;" "&amp;Sheet1!G13,IF(Sheet1!Z13&gt;=5,Sheet1!C13&amp;Sheet1!D13&amp;" "&amp;Sheet1!G13,"")))))</f>
      </c>
      <c r="C5" s="2">
        <f>IF(Sheet1!E13="","",Sheet1!E13&amp;" "&amp;Sheet1!F13)</f>
      </c>
      <c r="D5" s="2">
        <f>IF(Sheet1!H13="","",IF(Sheet1!H13="女",2,1))</f>
      </c>
      <c r="E5" s="2">
        <f>IF(Sheet1!I13="","",VLOOKUP(Sheet1!I13,Sheet2!$E$2:$F$50,2,FALSE))</f>
      </c>
      <c r="F5" s="2">
        <f>IF(B5="","",IF(LEN(Sheet1!$E$4)=3,VALUE(285&amp;Sheet1!$E$4),VALUE(28&amp;Sheet1!$E$4)))</f>
      </c>
      <c r="G5" s="2">
        <f>IF(Sheet1!B13="","",VALUE(Sheet1!B13))</f>
      </c>
      <c r="H5" s="2">
        <f>IF(Sheet1!J13="","",IF(VLOOKUP(Sheet1!J13,Sheet2!$A$2:$C$44,3,FALSE)&gt;=71,VLOOKUP(Sheet1!J13,Sheet2!$A$2:$C$44,2,FALSE)&amp;TEXT(Sheet1!L13,"00")&amp;TEXT(Sheet1!M13,"00"),VLOOKUP(Sheet1!J13,Sheet2!$A$2:$C$44,2,FALSE)&amp;TEXT(Sheet1!K13,"00")&amp;TEXT(Sheet1!L13,"00")&amp;IF(Sheet1!N13="手",TEXT(Sheet1!M13,"0"),TEXT(Sheet1!M13,"00"))))</f>
      </c>
      <c r="I5" s="2">
        <f>IF(Sheet1!O13="","",IF(VLOOKUP(Sheet1!O13,Sheet2!$A$2:$C$44,3,FALSE)&gt;=71,VLOOKUP(Sheet1!O13,Sheet2!$A$2:$C$44,2,FALSE)&amp;TEXT(Sheet1!Q13,"00")&amp;TEXT(Sheet1!R13,"00"),VLOOKUP(Sheet1!O13,Sheet2!$A$2:$C$44,2,FALSE)&amp;TEXT(Sheet1!P13,"00")&amp;TEXT(Sheet1!Q13,"00")&amp;IF(Sheet1!S13="手",TEXT(Sheet1!R13,"0"),TEXT(Sheet1!R13,"00"))))</f>
      </c>
      <c r="J5" s="2">
        <f>IF(Sheet1!T13="","",IF(VLOOKUP(Sheet1!T13,Sheet2!$A$2:$C$44,3,FALSE)&gt;=71,VLOOKUP(Sheet1!T13,Sheet2!$A$2:$C$44,2,FALSE)&amp;TEXT(Sheet1!V13,"00")&amp;TEXT(Sheet1!W13,"00"),VLOOKUP(Sheet1!T13,Sheet2!$A$2:$C$44,2,FALSE)&amp;TEXT(Sheet1!U13,"00")&amp;TEXT(Sheet1!V13,"00")&amp;IF(Sheet1!X13="手",TEXT(Sheet1!W13,"0"),TEXT(Sheet1!W13,"00"))))</f>
      </c>
      <c r="K5" s="2">
        <f>IF(Sheet1!AA13="","","●")</f>
      </c>
      <c r="L5" s="2">
        <f>IF(Sheet1!AB13="","","▲")</f>
      </c>
      <c r="M5" s="2">
        <f>IF(Sheet1!AC13="","","★")</f>
      </c>
      <c r="N5" s="2">
        <f>IF(Sheet1!AD13="","","▼")</f>
      </c>
      <c r="O5" s="2">
        <f>IF(Sheet1!AE13="","",Sheet1!AE13)</f>
      </c>
    </row>
    <row r="6" spans="1:15" s="2" customFormat="1" ht="12.75">
      <c r="A6" s="2">
        <f>IF(B6="","",IF(LEN(Sheet1!$E$4)=3,D6*100000000+E6*1000000+MID(F6,3,1)*100000+G6*100,D6*100000000+E6*1000000+MID(F6,3,2)*10000+G6))</f>
      </c>
      <c r="B6" s="2">
        <f>IF(Sheet1!C14="","",IF(Sheet1!Z14=2,Sheet1!C14&amp;"      "&amp;Sheet1!D14&amp;" "&amp;Sheet1!G14,IF(Sheet1!Z14=3,Sheet1!C14&amp;"    "&amp;Sheet1!D14&amp;" "&amp;Sheet1!G14,IF(Sheet1!Z14=4,Sheet1!C14&amp;"  "&amp;Sheet1!D14&amp;" "&amp;Sheet1!G14,IF(Sheet1!Z14&gt;=5,Sheet1!C14&amp;Sheet1!D14&amp;" "&amp;Sheet1!G14,"")))))</f>
      </c>
      <c r="C6" s="2">
        <f>IF(Sheet1!E14="","",Sheet1!E14&amp;" "&amp;Sheet1!F14)</f>
      </c>
      <c r="D6" s="2">
        <f>IF(Sheet1!H14="","",IF(Sheet1!H14="女",2,1))</f>
      </c>
      <c r="E6" s="2">
        <f>IF(Sheet1!I14="","",VLOOKUP(Sheet1!I14,Sheet2!$E$2:$F$50,2,FALSE))</f>
      </c>
      <c r="F6" s="2">
        <f>IF(B6="","",IF(LEN(Sheet1!$E$4)=3,VALUE(285&amp;Sheet1!$E$4),VALUE(28&amp;Sheet1!$E$4)))</f>
      </c>
      <c r="G6" s="2">
        <f>IF(Sheet1!B14="","",VALUE(Sheet1!B14))</f>
      </c>
      <c r="H6" s="2">
        <f>IF(Sheet1!J14="","",IF(VLOOKUP(Sheet1!J14,Sheet2!$A$2:$C$44,3,FALSE)&gt;=71,VLOOKUP(Sheet1!J14,Sheet2!$A$2:$C$44,2,FALSE)&amp;TEXT(Sheet1!L14,"00")&amp;TEXT(Sheet1!M14,"00"),VLOOKUP(Sheet1!J14,Sheet2!$A$2:$C$44,2,FALSE)&amp;TEXT(Sheet1!K14,"00")&amp;TEXT(Sheet1!L14,"00")&amp;IF(Sheet1!N14="手",TEXT(Sheet1!M14,"0"),TEXT(Sheet1!M14,"00"))))</f>
      </c>
      <c r="I6" s="2">
        <f>IF(Sheet1!O14="","",IF(VLOOKUP(Sheet1!O14,Sheet2!$A$2:$C$44,3,FALSE)&gt;=71,VLOOKUP(Sheet1!O14,Sheet2!$A$2:$C$44,2,FALSE)&amp;TEXT(Sheet1!Q14,"00")&amp;TEXT(Sheet1!R14,"00"),VLOOKUP(Sheet1!O14,Sheet2!$A$2:$C$44,2,FALSE)&amp;TEXT(Sheet1!P14,"00")&amp;TEXT(Sheet1!Q14,"00")&amp;IF(Sheet1!S14="手",TEXT(Sheet1!R14,"0"),TEXT(Sheet1!R14,"00"))))</f>
      </c>
      <c r="J6" s="2">
        <f>IF(Sheet1!T14="","",IF(VLOOKUP(Sheet1!T14,Sheet2!$A$2:$C$44,3,FALSE)&gt;=71,VLOOKUP(Sheet1!T14,Sheet2!$A$2:$C$44,2,FALSE)&amp;TEXT(Sheet1!V14,"00")&amp;TEXT(Sheet1!W14,"00"),VLOOKUP(Sheet1!T14,Sheet2!$A$2:$C$44,2,FALSE)&amp;TEXT(Sheet1!U14,"00")&amp;TEXT(Sheet1!V14,"00")&amp;IF(Sheet1!X14="手",TEXT(Sheet1!W14,"0"),TEXT(Sheet1!W14,"00"))))</f>
      </c>
      <c r="K6" s="2">
        <f>IF(Sheet1!AA14="","","●")</f>
      </c>
      <c r="L6" s="2">
        <f>IF(Sheet1!AB14="","","▲")</f>
      </c>
      <c r="M6" s="2">
        <f>IF(Sheet1!AC14="","","★")</f>
      </c>
      <c r="N6" s="2">
        <f>IF(Sheet1!AD14="","","▼")</f>
      </c>
      <c r="O6" s="2">
        <f>IF(Sheet1!AE14="","",Sheet1!AE14)</f>
      </c>
    </row>
    <row r="7" spans="1:15" s="2" customFormat="1" ht="12.75">
      <c r="A7" s="2">
        <f>IF(B7="","",IF(LEN(Sheet1!$E$4)=3,D7*100000000+E7*1000000+MID(F7,3,1)*100000+G7*100,D7*100000000+E7*1000000+MID(F7,3,2)*10000+G7))</f>
      </c>
      <c r="B7" s="2">
        <f>IF(Sheet1!C15="","",IF(Sheet1!Z15=2,Sheet1!C15&amp;"      "&amp;Sheet1!D15&amp;" "&amp;Sheet1!G15,IF(Sheet1!Z15=3,Sheet1!C15&amp;"    "&amp;Sheet1!D15&amp;" "&amp;Sheet1!G15,IF(Sheet1!Z15=4,Sheet1!C15&amp;"  "&amp;Sheet1!D15&amp;" "&amp;Sheet1!G15,IF(Sheet1!Z15&gt;=5,Sheet1!C15&amp;Sheet1!D15&amp;" "&amp;Sheet1!G15,"")))))</f>
      </c>
      <c r="C7" s="2">
        <f>IF(Sheet1!E15="","",Sheet1!E15&amp;" "&amp;Sheet1!F15)</f>
      </c>
      <c r="D7" s="2">
        <f>IF(Sheet1!H15="","",IF(Sheet1!H15="女",2,1))</f>
      </c>
      <c r="E7" s="2">
        <f>IF(Sheet1!I15="","",VLOOKUP(Sheet1!I15,Sheet2!$E$2:$F$50,2,FALSE))</f>
      </c>
      <c r="F7" s="2">
        <f>IF(B7="","",IF(LEN(Sheet1!$E$4)=3,VALUE(285&amp;Sheet1!$E$4),VALUE(28&amp;Sheet1!$E$4)))</f>
      </c>
      <c r="G7" s="2">
        <f>IF(Sheet1!B15="","",VALUE(Sheet1!B15))</f>
      </c>
      <c r="H7" s="2">
        <f>IF(Sheet1!J15="","",IF(VLOOKUP(Sheet1!J15,Sheet2!$A$2:$C$44,3,FALSE)&gt;=71,VLOOKUP(Sheet1!J15,Sheet2!$A$2:$C$44,2,FALSE)&amp;TEXT(Sheet1!L15,"00")&amp;TEXT(Sheet1!M15,"00"),VLOOKUP(Sheet1!J15,Sheet2!$A$2:$C$44,2,FALSE)&amp;TEXT(Sheet1!K15,"00")&amp;TEXT(Sheet1!L15,"00")&amp;IF(Sheet1!N15="手",TEXT(Sheet1!M15,"0"),TEXT(Sheet1!M15,"00"))))</f>
      </c>
      <c r="I7" s="2">
        <f>IF(Sheet1!O15="","",IF(VLOOKUP(Sheet1!O15,Sheet2!$A$2:$C$44,3,FALSE)&gt;=71,VLOOKUP(Sheet1!O15,Sheet2!$A$2:$C$44,2,FALSE)&amp;TEXT(Sheet1!Q15,"00")&amp;TEXT(Sheet1!R15,"00"),VLOOKUP(Sheet1!O15,Sheet2!$A$2:$C$44,2,FALSE)&amp;TEXT(Sheet1!P15,"00")&amp;TEXT(Sheet1!Q15,"00")&amp;IF(Sheet1!S15="手",TEXT(Sheet1!R15,"0"),TEXT(Sheet1!R15,"00"))))</f>
      </c>
      <c r="J7" s="2">
        <f>IF(Sheet1!T15="","",IF(VLOOKUP(Sheet1!T15,Sheet2!$A$2:$C$44,3,FALSE)&gt;=71,VLOOKUP(Sheet1!T15,Sheet2!$A$2:$C$44,2,FALSE)&amp;TEXT(Sheet1!V15,"00")&amp;TEXT(Sheet1!W15,"00"),VLOOKUP(Sheet1!T15,Sheet2!$A$2:$C$44,2,FALSE)&amp;TEXT(Sheet1!U15,"00")&amp;TEXT(Sheet1!V15,"00")&amp;IF(Sheet1!X15="手",TEXT(Sheet1!W15,"0"),TEXT(Sheet1!W15,"00"))))</f>
      </c>
      <c r="K7" s="2">
        <f>IF(Sheet1!AA15="","","●")</f>
      </c>
      <c r="L7" s="2">
        <f>IF(Sheet1!AB15="","","▲")</f>
      </c>
      <c r="M7" s="2">
        <f>IF(Sheet1!AC15="","","★")</f>
      </c>
      <c r="N7" s="2">
        <f>IF(Sheet1!AD15="","","▼")</f>
      </c>
      <c r="O7" s="2">
        <f>IF(Sheet1!AE15="","",Sheet1!AE15)</f>
      </c>
    </row>
    <row r="8" spans="1:15" s="2" customFormat="1" ht="12.75">
      <c r="A8" s="2">
        <f>IF(B8="","",IF(LEN(Sheet1!$E$4)=3,D8*100000000+E8*1000000+MID(F8,3,1)*100000+G8*100,D8*100000000+E8*1000000+MID(F8,3,2)*10000+G8))</f>
      </c>
      <c r="B8" s="2">
        <f>IF(Sheet1!C16="","",IF(Sheet1!Z16=2,Sheet1!C16&amp;"      "&amp;Sheet1!D16&amp;" "&amp;Sheet1!G16,IF(Sheet1!Z16=3,Sheet1!C16&amp;"    "&amp;Sheet1!D16&amp;" "&amp;Sheet1!G16,IF(Sheet1!Z16=4,Sheet1!C16&amp;"  "&amp;Sheet1!D16&amp;" "&amp;Sheet1!G16,IF(Sheet1!Z16&gt;=5,Sheet1!C16&amp;Sheet1!D16&amp;" "&amp;Sheet1!G16,"")))))</f>
      </c>
      <c r="C8" s="2">
        <f>IF(Sheet1!E16="","",Sheet1!E16&amp;" "&amp;Sheet1!F16)</f>
      </c>
      <c r="D8" s="2">
        <f>IF(Sheet1!H16="","",IF(Sheet1!H16="女",2,1))</f>
      </c>
      <c r="E8" s="2">
        <f>IF(Sheet1!I16="","",VLOOKUP(Sheet1!I16,Sheet2!$E$2:$F$50,2,FALSE))</f>
      </c>
      <c r="F8" s="2">
        <f>IF(B8="","",IF(LEN(Sheet1!$E$4)=3,VALUE(285&amp;Sheet1!$E$4),VALUE(28&amp;Sheet1!$E$4)))</f>
      </c>
      <c r="G8" s="2">
        <f>IF(Sheet1!B16="","",VALUE(Sheet1!B16))</f>
      </c>
      <c r="H8" s="2">
        <f>IF(Sheet1!J16="","",IF(VLOOKUP(Sheet1!J16,Sheet2!$A$2:$C$44,3,FALSE)&gt;=71,VLOOKUP(Sheet1!J16,Sheet2!$A$2:$C$44,2,FALSE)&amp;TEXT(Sheet1!L16,"00")&amp;TEXT(Sheet1!M16,"00"),VLOOKUP(Sheet1!J16,Sheet2!$A$2:$C$44,2,FALSE)&amp;TEXT(Sheet1!K16,"00")&amp;TEXT(Sheet1!L16,"00")&amp;IF(Sheet1!N16="手",TEXT(Sheet1!M16,"0"),TEXT(Sheet1!M16,"00"))))</f>
      </c>
      <c r="I8" s="2">
        <f>IF(Sheet1!O16="","",IF(VLOOKUP(Sheet1!O16,Sheet2!$A$2:$C$44,3,FALSE)&gt;=71,VLOOKUP(Sheet1!O16,Sheet2!$A$2:$C$44,2,FALSE)&amp;TEXT(Sheet1!Q16,"00")&amp;TEXT(Sheet1!R16,"00"),VLOOKUP(Sheet1!O16,Sheet2!$A$2:$C$44,2,FALSE)&amp;TEXT(Sheet1!P16,"00")&amp;TEXT(Sheet1!Q16,"00")&amp;IF(Sheet1!S16="手",TEXT(Sheet1!R16,"0"),TEXT(Sheet1!R16,"00"))))</f>
      </c>
      <c r="J8" s="2">
        <f>IF(Sheet1!T16="","",IF(VLOOKUP(Sheet1!T16,Sheet2!$A$2:$C$44,3,FALSE)&gt;=71,VLOOKUP(Sheet1!T16,Sheet2!$A$2:$C$44,2,FALSE)&amp;TEXT(Sheet1!V16,"00")&amp;TEXT(Sheet1!W16,"00"),VLOOKUP(Sheet1!T16,Sheet2!$A$2:$C$44,2,FALSE)&amp;TEXT(Sheet1!U16,"00")&amp;TEXT(Sheet1!V16,"00")&amp;IF(Sheet1!X16="手",TEXT(Sheet1!W16,"0"),TEXT(Sheet1!W16,"00"))))</f>
      </c>
      <c r="K8" s="2">
        <f>IF(Sheet1!AA16="","","●")</f>
      </c>
      <c r="L8" s="2">
        <f>IF(Sheet1!AB16="","","▲")</f>
      </c>
      <c r="M8" s="2">
        <f>IF(Sheet1!AC16="","","★")</f>
      </c>
      <c r="N8" s="2">
        <f>IF(Sheet1!AD16="","","▼")</f>
      </c>
      <c r="O8" s="2">
        <f>IF(Sheet1!AE16="","",Sheet1!AE16)</f>
      </c>
    </row>
    <row r="9" spans="1:15" s="2" customFormat="1" ht="12.75">
      <c r="A9" s="2">
        <f>IF(B9="","",IF(LEN(Sheet1!$E$4)=3,D9*100000000+E9*1000000+MID(F9,3,1)*100000+G9*100,D9*100000000+E9*1000000+MID(F9,3,2)*10000+G9))</f>
      </c>
      <c r="B9" s="2">
        <f>IF(Sheet1!C17="","",IF(Sheet1!Z17=2,Sheet1!C17&amp;"      "&amp;Sheet1!D17&amp;" "&amp;Sheet1!G17,IF(Sheet1!Z17=3,Sheet1!C17&amp;"    "&amp;Sheet1!D17&amp;" "&amp;Sheet1!G17,IF(Sheet1!Z17=4,Sheet1!C17&amp;"  "&amp;Sheet1!D17&amp;" "&amp;Sheet1!G17,IF(Sheet1!Z17&gt;=5,Sheet1!C17&amp;Sheet1!D17&amp;" "&amp;Sheet1!G17,"")))))</f>
      </c>
      <c r="C9" s="2">
        <f>IF(Sheet1!E17="","",Sheet1!E17&amp;" "&amp;Sheet1!F17)</f>
      </c>
      <c r="D9" s="2">
        <f>IF(Sheet1!H17="","",IF(Sheet1!H17="女",2,1))</f>
      </c>
      <c r="E9" s="2">
        <f>IF(Sheet1!I17="","",VLOOKUP(Sheet1!I17,Sheet2!$E$2:$F$50,2,FALSE))</f>
      </c>
      <c r="F9" s="2">
        <f>IF(B9="","",IF(LEN(Sheet1!$E$4)=3,VALUE(285&amp;Sheet1!$E$4),VALUE(28&amp;Sheet1!$E$4)))</f>
      </c>
      <c r="G9" s="2">
        <f>IF(Sheet1!B17="","",VALUE(Sheet1!B17))</f>
      </c>
      <c r="H9" s="2">
        <f>IF(Sheet1!J17="","",IF(VLOOKUP(Sheet1!J17,Sheet2!$A$2:$C$44,3,FALSE)&gt;=71,VLOOKUP(Sheet1!J17,Sheet2!$A$2:$C$44,2,FALSE)&amp;TEXT(Sheet1!L17,"00")&amp;TEXT(Sheet1!M17,"00"),VLOOKUP(Sheet1!J17,Sheet2!$A$2:$C$44,2,FALSE)&amp;TEXT(Sheet1!K17,"00")&amp;TEXT(Sheet1!L17,"00")&amp;IF(Sheet1!N17="手",TEXT(Sheet1!M17,"0"),TEXT(Sheet1!M17,"00"))))</f>
      </c>
      <c r="I9" s="2">
        <f>IF(Sheet1!O17="","",IF(VLOOKUP(Sheet1!O17,Sheet2!$A$2:$C$44,3,FALSE)&gt;=71,VLOOKUP(Sheet1!O17,Sheet2!$A$2:$C$44,2,FALSE)&amp;TEXT(Sheet1!Q17,"00")&amp;TEXT(Sheet1!R17,"00"),VLOOKUP(Sheet1!O17,Sheet2!$A$2:$C$44,2,FALSE)&amp;TEXT(Sheet1!P17,"00")&amp;TEXT(Sheet1!Q17,"00")&amp;IF(Sheet1!S17="手",TEXT(Sheet1!R17,"0"),TEXT(Sheet1!R17,"00"))))</f>
      </c>
      <c r="J9" s="2">
        <f>IF(Sheet1!T17="","",IF(VLOOKUP(Sheet1!T17,Sheet2!$A$2:$C$44,3,FALSE)&gt;=71,VLOOKUP(Sheet1!T17,Sheet2!$A$2:$C$44,2,FALSE)&amp;TEXT(Sheet1!V17,"00")&amp;TEXT(Sheet1!W17,"00"),VLOOKUP(Sheet1!T17,Sheet2!$A$2:$C$44,2,FALSE)&amp;TEXT(Sheet1!U17,"00")&amp;TEXT(Sheet1!V17,"00")&amp;IF(Sheet1!X17="手",TEXT(Sheet1!W17,"0"),TEXT(Sheet1!W17,"00"))))</f>
      </c>
      <c r="K9" s="2">
        <f>IF(Sheet1!AA17="","","●")</f>
      </c>
      <c r="L9" s="2">
        <f>IF(Sheet1!AB17="","","▲")</f>
      </c>
      <c r="M9" s="2">
        <f>IF(Sheet1!AC17="","","★")</f>
      </c>
      <c r="N9" s="2">
        <f>IF(Sheet1!AD17="","","▼")</f>
      </c>
      <c r="O9" s="2">
        <f>IF(Sheet1!AE17="","",Sheet1!AE17)</f>
      </c>
    </row>
    <row r="10" spans="1:15" s="2" customFormat="1" ht="12.75">
      <c r="A10" s="2">
        <f>IF(B10="","",IF(LEN(Sheet1!$E$4)=3,D10*100000000+E10*1000000+MID(F10,3,1)*100000+G10*100,D10*100000000+E10*1000000+MID(F10,3,2)*10000+G10))</f>
      </c>
      <c r="B10" s="2">
        <f>IF(Sheet1!C18="","",IF(Sheet1!Z18=2,Sheet1!C18&amp;"      "&amp;Sheet1!D18&amp;" "&amp;Sheet1!G18,IF(Sheet1!Z18=3,Sheet1!C18&amp;"    "&amp;Sheet1!D18&amp;" "&amp;Sheet1!G18,IF(Sheet1!Z18=4,Sheet1!C18&amp;"  "&amp;Sheet1!D18&amp;" "&amp;Sheet1!G18,IF(Sheet1!Z18&gt;=5,Sheet1!C18&amp;Sheet1!D18&amp;" "&amp;Sheet1!G18,"")))))</f>
      </c>
      <c r="C10" s="2">
        <f>IF(Sheet1!E18="","",Sheet1!E18&amp;" "&amp;Sheet1!F18)</f>
      </c>
      <c r="D10" s="2">
        <f>IF(Sheet1!H18="","",IF(Sheet1!H18="女",2,1))</f>
      </c>
      <c r="E10" s="2">
        <f>IF(Sheet1!I18="","",VLOOKUP(Sheet1!I18,Sheet2!$E$2:$F$50,2,FALSE))</f>
      </c>
      <c r="F10" s="2">
        <f>IF(B10="","",IF(LEN(Sheet1!$E$4)=3,VALUE(285&amp;Sheet1!$E$4),VALUE(28&amp;Sheet1!$E$4)))</f>
      </c>
      <c r="G10" s="2">
        <f>IF(Sheet1!B18="","",VALUE(Sheet1!B18))</f>
      </c>
      <c r="H10" s="2">
        <f>IF(Sheet1!J18="","",IF(VLOOKUP(Sheet1!J18,Sheet2!$A$2:$C$44,3,FALSE)&gt;=71,VLOOKUP(Sheet1!J18,Sheet2!$A$2:$C$44,2,FALSE)&amp;TEXT(Sheet1!L18,"00")&amp;TEXT(Sheet1!M18,"00"),VLOOKUP(Sheet1!J18,Sheet2!$A$2:$C$44,2,FALSE)&amp;TEXT(Sheet1!K18,"00")&amp;TEXT(Sheet1!L18,"00")&amp;IF(Sheet1!N18="手",TEXT(Sheet1!M18,"0"),TEXT(Sheet1!M18,"00"))))</f>
      </c>
      <c r="I10" s="2">
        <f>IF(Sheet1!O18="","",IF(VLOOKUP(Sheet1!O18,Sheet2!$A$2:$C$44,3,FALSE)&gt;=71,VLOOKUP(Sheet1!O18,Sheet2!$A$2:$C$44,2,FALSE)&amp;TEXT(Sheet1!Q18,"00")&amp;TEXT(Sheet1!R18,"00"),VLOOKUP(Sheet1!O18,Sheet2!$A$2:$C$44,2,FALSE)&amp;TEXT(Sheet1!P18,"00")&amp;TEXT(Sheet1!Q18,"00")&amp;IF(Sheet1!S18="手",TEXT(Sheet1!R18,"0"),TEXT(Sheet1!R18,"00"))))</f>
      </c>
      <c r="J10" s="2">
        <f>IF(Sheet1!T18="","",IF(VLOOKUP(Sheet1!T18,Sheet2!$A$2:$C$44,3,FALSE)&gt;=71,VLOOKUP(Sheet1!T18,Sheet2!$A$2:$C$44,2,FALSE)&amp;TEXT(Sheet1!V18,"00")&amp;TEXT(Sheet1!W18,"00"),VLOOKUP(Sheet1!T18,Sheet2!$A$2:$C$44,2,FALSE)&amp;TEXT(Sheet1!U18,"00")&amp;TEXT(Sheet1!V18,"00")&amp;IF(Sheet1!X18="手",TEXT(Sheet1!W18,"0"),TEXT(Sheet1!W18,"00"))))</f>
      </c>
      <c r="K10" s="2">
        <f>IF(Sheet1!AA18="","","●")</f>
      </c>
      <c r="L10" s="2">
        <f>IF(Sheet1!AB18="","","▲")</f>
      </c>
      <c r="M10" s="2">
        <f>IF(Sheet1!AC18="","","★")</f>
      </c>
      <c r="N10" s="2">
        <f>IF(Sheet1!AD18="","","▼")</f>
      </c>
      <c r="O10" s="2">
        <f>IF(Sheet1!AE18="","",Sheet1!AE18)</f>
      </c>
    </row>
    <row r="11" spans="1:15" s="2" customFormat="1" ht="12.75">
      <c r="A11" s="2">
        <f>IF(B11="","",IF(LEN(Sheet1!$E$4)=3,D11*100000000+E11*1000000+MID(F11,3,1)*100000+G11*100,D11*100000000+E11*1000000+MID(F11,3,2)*10000+G11))</f>
      </c>
      <c r="B11" s="2">
        <f>IF(Sheet1!C19="","",IF(Sheet1!Z19=2,Sheet1!C19&amp;"      "&amp;Sheet1!D19&amp;" "&amp;Sheet1!G19,IF(Sheet1!Z19=3,Sheet1!C19&amp;"    "&amp;Sheet1!D19&amp;" "&amp;Sheet1!G19,IF(Sheet1!Z19=4,Sheet1!C19&amp;"  "&amp;Sheet1!D19&amp;" "&amp;Sheet1!G19,IF(Sheet1!Z19&gt;=5,Sheet1!C19&amp;Sheet1!D19&amp;" "&amp;Sheet1!G19,"")))))</f>
      </c>
      <c r="C11" s="2">
        <f>IF(Sheet1!E19="","",Sheet1!E19&amp;" "&amp;Sheet1!F19)</f>
      </c>
      <c r="D11" s="2">
        <f>IF(Sheet1!H19="","",IF(Sheet1!H19="女",2,1))</f>
      </c>
      <c r="E11" s="2">
        <f>IF(Sheet1!I19="","",VLOOKUP(Sheet1!I19,Sheet2!$E$2:$F$50,2,FALSE))</f>
      </c>
      <c r="F11" s="2">
        <f>IF(B11="","",IF(LEN(Sheet1!$E$4)=3,VALUE(285&amp;Sheet1!$E$4),VALUE(28&amp;Sheet1!$E$4)))</f>
      </c>
      <c r="G11" s="2">
        <f>IF(Sheet1!B19="","",VALUE(Sheet1!B19))</f>
      </c>
      <c r="H11" s="2">
        <f>IF(Sheet1!J19="","",IF(VLOOKUP(Sheet1!J19,Sheet2!$A$2:$C$44,3,FALSE)&gt;=71,VLOOKUP(Sheet1!J19,Sheet2!$A$2:$C$44,2,FALSE)&amp;TEXT(Sheet1!L19,"00")&amp;TEXT(Sheet1!M19,"00"),VLOOKUP(Sheet1!J19,Sheet2!$A$2:$C$44,2,FALSE)&amp;TEXT(Sheet1!K19,"00")&amp;TEXT(Sheet1!L19,"00")&amp;IF(Sheet1!N19="手",TEXT(Sheet1!M19,"0"),TEXT(Sheet1!M19,"00"))))</f>
      </c>
      <c r="I11" s="2">
        <f>IF(Sheet1!O19="","",IF(VLOOKUP(Sheet1!O19,Sheet2!$A$2:$C$44,3,FALSE)&gt;=71,VLOOKUP(Sheet1!O19,Sheet2!$A$2:$C$44,2,FALSE)&amp;TEXT(Sheet1!Q19,"00")&amp;TEXT(Sheet1!R19,"00"),VLOOKUP(Sheet1!O19,Sheet2!$A$2:$C$44,2,FALSE)&amp;TEXT(Sheet1!P19,"00")&amp;TEXT(Sheet1!Q19,"00")&amp;IF(Sheet1!S19="手",TEXT(Sheet1!R19,"0"),TEXT(Sheet1!R19,"00"))))</f>
      </c>
      <c r="J11" s="2">
        <f>IF(Sheet1!T19="","",IF(VLOOKUP(Sheet1!T19,Sheet2!$A$2:$C$44,3,FALSE)&gt;=71,VLOOKUP(Sheet1!T19,Sheet2!$A$2:$C$44,2,FALSE)&amp;TEXT(Sheet1!V19,"00")&amp;TEXT(Sheet1!W19,"00"),VLOOKUP(Sheet1!T19,Sheet2!$A$2:$C$44,2,FALSE)&amp;TEXT(Sheet1!U19,"00")&amp;TEXT(Sheet1!V19,"00")&amp;IF(Sheet1!X19="手",TEXT(Sheet1!W19,"0"),TEXT(Sheet1!W19,"00"))))</f>
      </c>
      <c r="K11" s="2">
        <f>IF(Sheet1!AA19="","","●")</f>
      </c>
      <c r="L11" s="2">
        <f>IF(Sheet1!AB19="","","▲")</f>
      </c>
      <c r="M11" s="2">
        <f>IF(Sheet1!AC19="","","★")</f>
      </c>
      <c r="N11" s="2">
        <f>IF(Sheet1!AD19="","","▼")</f>
      </c>
      <c r="O11" s="2">
        <f>IF(Sheet1!AE19="","",Sheet1!AE19)</f>
      </c>
    </row>
    <row r="12" spans="1:15" s="2" customFormat="1" ht="12.75">
      <c r="A12" s="2">
        <f>IF(B12="","",IF(LEN(Sheet1!$E$4)=3,D12*100000000+E12*1000000+MID(F12,3,1)*100000+G12*100,D12*100000000+E12*1000000+MID(F12,3,2)*10000+G12))</f>
      </c>
      <c r="B12" s="2">
        <f>IF(Sheet1!C20="","",IF(Sheet1!Z20=2,Sheet1!C20&amp;"      "&amp;Sheet1!D20&amp;" "&amp;Sheet1!G20,IF(Sheet1!Z20=3,Sheet1!C20&amp;"    "&amp;Sheet1!D20&amp;" "&amp;Sheet1!G20,IF(Sheet1!Z20=4,Sheet1!C20&amp;"  "&amp;Sheet1!D20&amp;" "&amp;Sheet1!G20,IF(Sheet1!Z20&gt;=5,Sheet1!C20&amp;Sheet1!D20&amp;" "&amp;Sheet1!G20,"")))))</f>
      </c>
      <c r="C12" s="2">
        <f>IF(Sheet1!E20="","",Sheet1!E20&amp;" "&amp;Sheet1!F20)</f>
      </c>
      <c r="D12" s="2">
        <f>IF(Sheet1!H20="","",IF(Sheet1!H20="女",2,1))</f>
      </c>
      <c r="E12" s="2">
        <f>IF(Sheet1!I20="","",VLOOKUP(Sheet1!I20,Sheet2!$E$2:$F$50,2,FALSE))</f>
      </c>
      <c r="F12" s="2">
        <f>IF(B12="","",IF(LEN(Sheet1!$E$4)=3,VALUE(285&amp;Sheet1!$E$4),VALUE(28&amp;Sheet1!$E$4)))</f>
      </c>
      <c r="G12" s="2">
        <f>IF(Sheet1!B20="","",VALUE(Sheet1!B20))</f>
      </c>
      <c r="H12" s="2">
        <f>IF(Sheet1!J20="","",IF(VLOOKUP(Sheet1!J20,Sheet2!$A$2:$C$44,3,FALSE)&gt;=71,VLOOKUP(Sheet1!J20,Sheet2!$A$2:$C$44,2,FALSE)&amp;TEXT(Sheet1!L20,"00")&amp;TEXT(Sheet1!M20,"00"),VLOOKUP(Sheet1!J20,Sheet2!$A$2:$C$44,2,FALSE)&amp;TEXT(Sheet1!K20,"00")&amp;TEXT(Sheet1!L20,"00")&amp;IF(Sheet1!N20="手",TEXT(Sheet1!M20,"0"),TEXT(Sheet1!M20,"00"))))</f>
      </c>
      <c r="I12" s="2">
        <f>IF(Sheet1!O20="","",IF(VLOOKUP(Sheet1!O20,Sheet2!$A$2:$C$44,3,FALSE)&gt;=71,VLOOKUP(Sheet1!O20,Sheet2!$A$2:$C$44,2,FALSE)&amp;TEXT(Sheet1!Q20,"00")&amp;TEXT(Sheet1!R20,"00"),VLOOKUP(Sheet1!O20,Sheet2!$A$2:$C$44,2,FALSE)&amp;TEXT(Sheet1!P20,"00")&amp;TEXT(Sheet1!Q20,"00")&amp;IF(Sheet1!S20="手",TEXT(Sheet1!R20,"0"),TEXT(Sheet1!R20,"00"))))</f>
      </c>
      <c r="J12" s="2">
        <f>IF(Sheet1!T20="","",IF(VLOOKUP(Sheet1!T20,Sheet2!$A$2:$C$44,3,FALSE)&gt;=71,VLOOKUP(Sheet1!T20,Sheet2!$A$2:$C$44,2,FALSE)&amp;TEXT(Sheet1!V20,"00")&amp;TEXT(Sheet1!W20,"00"),VLOOKUP(Sheet1!T20,Sheet2!$A$2:$C$44,2,FALSE)&amp;TEXT(Sheet1!U20,"00")&amp;TEXT(Sheet1!V20,"00")&amp;IF(Sheet1!X20="手",TEXT(Sheet1!W20,"0"),TEXT(Sheet1!W20,"00"))))</f>
      </c>
      <c r="K12" s="2">
        <f>IF(Sheet1!AA20="","","●")</f>
      </c>
      <c r="L12" s="2">
        <f>IF(Sheet1!AB20="","","▲")</f>
      </c>
      <c r="M12" s="2">
        <f>IF(Sheet1!AC20="","","★")</f>
      </c>
      <c r="N12" s="2">
        <f>IF(Sheet1!AD20="","","▼")</f>
      </c>
      <c r="O12" s="2">
        <f>IF(Sheet1!AE20="","",Sheet1!AE20)</f>
      </c>
    </row>
    <row r="13" spans="1:15" s="2" customFormat="1" ht="12.75">
      <c r="A13" s="2">
        <f>IF(B13="","",IF(LEN(Sheet1!$E$4)=3,D13*100000000+E13*1000000+MID(F13,3,1)*100000+G13*100,D13*100000000+E13*1000000+MID(F13,3,2)*10000+G13))</f>
      </c>
      <c r="B13" s="2">
        <f>IF(Sheet1!C21="","",IF(Sheet1!Z21=2,Sheet1!C21&amp;"      "&amp;Sheet1!D21&amp;" "&amp;Sheet1!G21,IF(Sheet1!Z21=3,Sheet1!C21&amp;"    "&amp;Sheet1!D21&amp;" "&amp;Sheet1!G21,IF(Sheet1!Z21=4,Sheet1!C21&amp;"  "&amp;Sheet1!D21&amp;" "&amp;Sheet1!G21,IF(Sheet1!Z21&gt;=5,Sheet1!C21&amp;Sheet1!D21&amp;" "&amp;Sheet1!G21,"")))))</f>
      </c>
      <c r="C13" s="2">
        <f>IF(Sheet1!E21="","",Sheet1!E21&amp;" "&amp;Sheet1!F21)</f>
      </c>
      <c r="D13" s="2">
        <f>IF(Sheet1!H21="","",IF(Sheet1!H21="女",2,1))</f>
      </c>
      <c r="E13" s="2">
        <f>IF(Sheet1!I21="","",VLOOKUP(Sheet1!I21,Sheet2!$E$2:$F$50,2,FALSE))</f>
      </c>
      <c r="F13" s="2">
        <f>IF(B13="","",IF(LEN(Sheet1!$E$4)=3,VALUE(285&amp;Sheet1!$E$4),VALUE(28&amp;Sheet1!$E$4)))</f>
      </c>
      <c r="G13" s="2">
        <f>IF(Sheet1!B21="","",VALUE(Sheet1!B21))</f>
      </c>
      <c r="H13" s="2">
        <f>IF(Sheet1!J21="","",IF(VLOOKUP(Sheet1!J21,Sheet2!$A$2:$C$44,3,FALSE)&gt;=71,VLOOKUP(Sheet1!J21,Sheet2!$A$2:$C$44,2,FALSE)&amp;TEXT(Sheet1!L21,"00")&amp;TEXT(Sheet1!M21,"00"),VLOOKUP(Sheet1!J21,Sheet2!$A$2:$C$44,2,FALSE)&amp;TEXT(Sheet1!K21,"00")&amp;TEXT(Sheet1!L21,"00")&amp;IF(Sheet1!N21="手",TEXT(Sheet1!M21,"0"),TEXT(Sheet1!M21,"00"))))</f>
      </c>
      <c r="I13" s="2">
        <f>IF(Sheet1!O21="","",IF(VLOOKUP(Sheet1!O21,Sheet2!$A$2:$C$44,3,FALSE)&gt;=71,VLOOKUP(Sheet1!O21,Sheet2!$A$2:$C$44,2,FALSE)&amp;TEXT(Sheet1!Q21,"00")&amp;TEXT(Sheet1!R21,"00"),VLOOKUP(Sheet1!O21,Sheet2!$A$2:$C$44,2,FALSE)&amp;TEXT(Sheet1!P21,"00")&amp;TEXT(Sheet1!Q21,"00")&amp;IF(Sheet1!S21="手",TEXT(Sheet1!R21,"0"),TEXT(Sheet1!R21,"00"))))</f>
      </c>
      <c r="J13" s="2">
        <f>IF(Sheet1!T21="","",IF(VLOOKUP(Sheet1!T21,Sheet2!$A$2:$C$44,3,FALSE)&gt;=71,VLOOKUP(Sheet1!T21,Sheet2!$A$2:$C$44,2,FALSE)&amp;TEXT(Sheet1!V21,"00")&amp;TEXT(Sheet1!W21,"00"),VLOOKUP(Sheet1!T21,Sheet2!$A$2:$C$44,2,FALSE)&amp;TEXT(Sheet1!U21,"00")&amp;TEXT(Sheet1!V21,"00")&amp;IF(Sheet1!X21="手",TEXT(Sheet1!W21,"0"),TEXT(Sheet1!W21,"00"))))</f>
      </c>
      <c r="K13" s="2">
        <f>IF(Sheet1!AA21="","","●")</f>
      </c>
      <c r="L13" s="2">
        <f>IF(Sheet1!AB21="","","▲")</f>
      </c>
      <c r="M13" s="2">
        <f>IF(Sheet1!AC21="","","★")</f>
      </c>
      <c r="N13" s="2">
        <f>IF(Sheet1!AD21="","","▼")</f>
      </c>
      <c r="O13" s="2">
        <f>IF(Sheet1!AE21="","",Sheet1!AE21)</f>
      </c>
    </row>
    <row r="14" spans="1:15" s="2" customFormat="1" ht="12.75">
      <c r="A14" s="2">
        <f>IF(B14="","",IF(LEN(Sheet1!$E$4)=3,D14*100000000+E14*1000000+MID(F14,3,1)*100000+G14*100,D14*100000000+E14*1000000+MID(F14,3,2)*10000+G14))</f>
      </c>
      <c r="B14" s="2">
        <f>IF(Sheet1!C22="","",IF(Sheet1!Z22=2,Sheet1!C22&amp;"      "&amp;Sheet1!D22&amp;" "&amp;Sheet1!G22,IF(Sheet1!Z22=3,Sheet1!C22&amp;"    "&amp;Sheet1!D22&amp;" "&amp;Sheet1!G22,IF(Sheet1!Z22=4,Sheet1!C22&amp;"  "&amp;Sheet1!D22&amp;" "&amp;Sheet1!G22,IF(Sheet1!Z22&gt;=5,Sheet1!C22&amp;Sheet1!D22&amp;" "&amp;Sheet1!G22,"")))))</f>
      </c>
      <c r="C14" s="2">
        <f>IF(Sheet1!E22="","",Sheet1!E22&amp;" "&amp;Sheet1!F22)</f>
      </c>
      <c r="D14" s="2">
        <f>IF(Sheet1!H22="","",IF(Sheet1!H22="女",2,1))</f>
      </c>
      <c r="E14" s="2">
        <f>IF(Sheet1!I22="","",VLOOKUP(Sheet1!I22,Sheet2!$E$2:$F$50,2,FALSE))</f>
      </c>
      <c r="F14" s="2">
        <f>IF(B14="","",IF(LEN(Sheet1!$E$4)=3,VALUE(285&amp;Sheet1!$E$4),VALUE(28&amp;Sheet1!$E$4)))</f>
      </c>
      <c r="G14" s="2">
        <f>IF(Sheet1!B22="","",VALUE(Sheet1!B22))</f>
      </c>
      <c r="H14" s="2">
        <f>IF(Sheet1!J22="","",IF(VLOOKUP(Sheet1!J22,Sheet2!$A$2:$C$44,3,FALSE)&gt;=71,VLOOKUP(Sheet1!J22,Sheet2!$A$2:$C$44,2,FALSE)&amp;TEXT(Sheet1!L22,"00")&amp;TEXT(Sheet1!M22,"00"),VLOOKUP(Sheet1!J22,Sheet2!$A$2:$C$44,2,FALSE)&amp;TEXT(Sheet1!K22,"00")&amp;TEXT(Sheet1!L22,"00")&amp;IF(Sheet1!N22="手",TEXT(Sheet1!M22,"0"),TEXT(Sheet1!M22,"00"))))</f>
      </c>
      <c r="I14" s="2">
        <f>IF(Sheet1!O22="","",IF(VLOOKUP(Sheet1!O22,Sheet2!$A$2:$C$44,3,FALSE)&gt;=71,VLOOKUP(Sheet1!O22,Sheet2!$A$2:$C$44,2,FALSE)&amp;TEXT(Sheet1!Q22,"00")&amp;TEXT(Sheet1!R22,"00"),VLOOKUP(Sheet1!O22,Sheet2!$A$2:$C$44,2,FALSE)&amp;TEXT(Sheet1!P22,"00")&amp;TEXT(Sheet1!Q22,"00")&amp;IF(Sheet1!S22="手",TEXT(Sheet1!R22,"0"),TEXT(Sheet1!R22,"00"))))</f>
      </c>
      <c r="J14" s="2">
        <f>IF(Sheet1!T22="","",IF(VLOOKUP(Sheet1!T22,Sheet2!$A$2:$C$44,3,FALSE)&gt;=71,VLOOKUP(Sheet1!T22,Sheet2!$A$2:$C$44,2,FALSE)&amp;TEXT(Sheet1!V22,"00")&amp;TEXT(Sheet1!W22,"00"),VLOOKUP(Sheet1!T22,Sheet2!$A$2:$C$44,2,FALSE)&amp;TEXT(Sheet1!U22,"00")&amp;TEXT(Sheet1!V22,"00")&amp;IF(Sheet1!X22="手",TEXT(Sheet1!W22,"0"),TEXT(Sheet1!W22,"00"))))</f>
      </c>
      <c r="K14" s="2">
        <f>IF(Sheet1!AA22="","","●")</f>
      </c>
      <c r="L14" s="2">
        <f>IF(Sheet1!AB22="","","▲")</f>
      </c>
      <c r="M14" s="2">
        <f>IF(Sheet1!AC22="","","★")</f>
      </c>
      <c r="N14" s="2">
        <f>IF(Sheet1!AD22="","","▼")</f>
      </c>
      <c r="O14" s="2">
        <f>IF(Sheet1!AE22="","",Sheet1!AE22)</f>
      </c>
    </row>
    <row r="15" spans="1:15" s="2" customFormat="1" ht="12.75">
      <c r="A15" s="2">
        <f>IF(B15="","",IF(LEN(Sheet1!$E$4)=3,D15*100000000+E15*1000000+MID(F15,3,1)*100000+G15*100,D15*100000000+E15*1000000+MID(F15,3,2)*10000+G15))</f>
      </c>
      <c r="B15" s="2">
        <f>IF(Sheet1!C23="","",IF(Sheet1!Z23=2,Sheet1!C23&amp;"      "&amp;Sheet1!D23&amp;" "&amp;Sheet1!G23,IF(Sheet1!Z23=3,Sheet1!C23&amp;"    "&amp;Sheet1!D23&amp;" "&amp;Sheet1!G23,IF(Sheet1!Z23=4,Sheet1!C23&amp;"  "&amp;Sheet1!D23&amp;" "&amp;Sheet1!G23,IF(Sheet1!Z23&gt;=5,Sheet1!C23&amp;Sheet1!D23&amp;" "&amp;Sheet1!G23,"")))))</f>
      </c>
      <c r="C15" s="2">
        <f>IF(Sheet1!E23="","",Sheet1!E23&amp;" "&amp;Sheet1!F23)</f>
      </c>
      <c r="D15" s="2">
        <f>IF(Sheet1!H23="","",IF(Sheet1!H23="女",2,1))</f>
      </c>
      <c r="E15" s="2">
        <f>IF(Sheet1!I23="","",VLOOKUP(Sheet1!I23,Sheet2!$E$2:$F$50,2,FALSE))</f>
      </c>
      <c r="F15" s="2">
        <f>IF(B15="","",IF(LEN(Sheet1!$E$4)=3,VALUE(285&amp;Sheet1!$E$4),VALUE(28&amp;Sheet1!$E$4)))</f>
      </c>
      <c r="G15" s="2">
        <f>IF(Sheet1!B23="","",VALUE(Sheet1!B23))</f>
      </c>
      <c r="H15" s="2">
        <f>IF(Sheet1!J23="","",IF(VLOOKUP(Sheet1!J23,Sheet2!$A$2:$C$44,3,FALSE)&gt;=71,VLOOKUP(Sheet1!J23,Sheet2!$A$2:$C$44,2,FALSE)&amp;TEXT(Sheet1!L23,"00")&amp;TEXT(Sheet1!M23,"00"),VLOOKUP(Sheet1!J23,Sheet2!$A$2:$C$44,2,FALSE)&amp;TEXT(Sheet1!K23,"00")&amp;TEXT(Sheet1!L23,"00")&amp;IF(Sheet1!N23="手",TEXT(Sheet1!M23,"0"),TEXT(Sheet1!M23,"00"))))</f>
      </c>
      <c r="I15" s="2">
        <f>IF(Sheet1!O23="","",IF(VLOOKUP(Sheet1!O23,Sheet2!$A$2:$C$44,3,FALSE)&gt;=71,VLOOKUP(Sheet1!O23,Sheet2!$A$2:$C$44,2,FALSE)&amp;TEXT(Sheet1!Q23,"00")&amp;TEXT(Sheet1!R23,"00"),VLOOKUP(Sheet1!O23,Sheet2!$A$2:$C$44,2,FALSE)&amp;TEXT(Sheet1!P23,"00")&amp;TEXT(Sheet1!Q23,"00")&amp;IF(Sheet1!S23="手",TEXT(Sheet1!R23,"0"),TEXT(Sheet1!R23,"00"))))</f>
      </c>
      <c r="J15" s="2">
        <f>IF(Sheet1!T23="","",IF(VLOOKUP(Sheet1!T23,Sheet2!$A$2:$C$44,3,FALSE)&gt;=71,VLOOKUP(Sheet1!T23,Sheet2!$A$2:$C$44,2,FALSE)&amp;TEXT(Sheet1!V23,"00")&amp;TEXT(Sheet1!W23,"00"),VLOOKUP(Sheet1!T23,Sheet2!$A$2:$C$44,2,FALSE)&amp;TEXT(Sheet1!U23,"00")&amp;TEXT(Sheet1!V23,"00")&amp;IF(Sheet1!X23="手",TEXT(Sheet1!W23,"0"),TEXT(Sheet1!W23,"00"))))</f>
      </c>
      <c r="K15" s="2">
        <f>IF(Sheet1!AA23="","","●")</f>
      </c>
      <c r="L15" s="2">
        <f>IF(Sheet1!AB23="","","▲")</f>
      </c>
      <c r="M15" s="2">
        <f>IF(Sheet1!AC23="","","★")</f>
      </c>
      <c r="N15" s="2">
        <f>IF(Sheet1!AD23="","","▼")</f>
      </c>
      <c r="O15" s="2">
        <f>IF(Sheet1!AE23="","",Sheet1!AE23)</f>
      </c>
    </row>
    <row r="16" spans="1:15" s="2" customFormat="1" ht="12.75">
      <c r="A16" s="2">
        <f>IF(B16="","",IF(LEN(Sheet1!$E$4)=3,D16*100000000+E16*1000000+MID(F16,3,1)*100000+G16*100,D16*100000000+E16*1000000+MID(F16,3,2)*10000+G16))</f>
      </c>
      <c r="B16" s="2">
        <f>IF(Sheet1!C24="","",IF(Sheet1!Z24=2,Sheet1!C24&amp;"      "&amp;Sheet1!D24&amp;" "&amp;Sheet1!G24,IF(Sheet1!Z24=3,Sheet1!C24&amp;"    "&amp;Sheet1!D24&amp;" "&amp;Sheet1!G24,IF(Sheet1!Z24=4,Sheet1!C24&amp;"  "&amp;Sheet1!D24&amp;" "&amp;Sheet1!G24,IF(Sheet1!Z24&gt;=5,Sheet1!C24&amp;Sheet1!D24&amp;" "&amp;Sheet1!G24,"")))))</f>
      </c>
      <c r="C16" s="2">
        <f>IF(Sheet1!E24="","",Sheet1!E24&amp;" "&amp;Sheet1!F24)</f>
      </c>
      <c r="D16" s="2">
        <f>IF(Sheet1!H24="","",IF(Sheet1!H24="女",2,1))</f>
      </c>
      <c r="E16" s="2">
        <f>IF(Sheet1!I24="","",VLOOKUP(Sheet1!I24,Sheet2!$E$2:$F$50,2,FALSE))</f>
      </c>
      <c r="F16" s="2">
        <f>IF(B16="","",IF(LEN(Sheet1!$E$4)=3,VALUE(285&amp;Sheet1!$E$4),VALUE(28&amp;Sheet1!$E$4)))</f>
      </c>
      <c r="G16" s="2">
        <f>IF(Sheet1!B24="","",VALUE(Sheet1!B24))</f>
      </c>
      <c r="H16" s="2">
        <f>IF(Sheet1!J24="","",IF(VLOOKUP(Sheet1!J24,Sheet2!$A$2:$C$44,3,FALSE)&gt;=71,VLOOKUP(Sheet1!J24,Sheet2!$A$2:$C$44,2,FALSE)&amp;TEXT(Sheet1!L24,"00")&amp;TEXT(Sheet1!M24,"00"),VLOOKUP(Sheet1!J24,Sheet2!$A$2:$C$44,2,FALSE)&amp;TEXT(Sheet1!K24,"00")&amp;TEXT(Sheet1!L24,"00")&amp;IF(Sheet1!N24="手",TEXT(Sheet1!M24,"0"),TEXT(Sheet1!M24,"00"))))</f>
      </c>
      <c r="I16" s="2">
        <f>IF(Sheet1!O24="","",IF(VLOOKUP(Sheet1!O24,Sheet2!$A$2:$C$44,3,FALSE)&gt;=71,VLOOKUP(Sheet1!O24,Sheet2!$A$2:$C$44,2,FALSE)&amp;TEXT(Sheet1!Q24,"00")&amp;TEXT(Sheet1!R24,"00"),VLOOKUP(Sheet1!O24,Sheet2!$A$2:$C$44,2,FALSE)&amp;TEXT(Sheet1!P24,"00")&amp;TEXT(Sheet1!Q24,"00")&amp;IF(Sheet1!S24="手",TEXT(Sheet1!R24,"0"),TEXT(Sheet1!R24,"00"))))</f>
      </c>
      <c r="J16" s="2">
        <f>IF(Sheet1!T24="","",IF(VLOOKUP(Sheet1!T24,Sheet2!$A$2:$C$44,3,FALSE)&gt;=71,VLOOKUP(Sheet1!T24,Sheet2!$A$2:$C$44,2,FALSE)&amp;TEXT(Sheet1!V24,"00")&amp;TEXT(Sheet1!W24,"00"),VLOOKUP(Sheet1!T24,Sheet2!$A$2:$C$44,2,FALSE)&amp;TEXT(Sheet1!U24,"00")&amp;TEXT(Sheet1!V24,"00")&amp;IF(Sheet1!X24="手",TEXT(Sheet1!W24,"0"),TEXT(Sheet1!W24,"00"))))</f>
      </c>
      <c r="K16" s="2">
        <f>IF(Sheet1!AA24="","","●")</f>
      </c>
      <c r="L16" s="2">
        <f>IF(Sheet1!AB24="","","▲")</f>
      </c>
      <c r="M16" s="2">
        <f>IF(Sheet1!AC24="","","★")</f>
      </c>
      <c r="N16" s="2">
        <f>IF(Sheet1!AD24="","","▼")</f>
      </c>
      <c r="O16" s="2">
        <f>IF(Sheet1!AE24="","",Sheet1!AE24)</f>
      </c>
    </row>
    <row r="17" spans="1:15" s="2" customFormat="1" ht="12.75">
      <c r="A17" s="2">
        <f>IF(B17="","",IF(LEN(Sheet1!$E$4)=3,D17*100000000+E17*1000000+MID(F17,3,1)*100000+G17*100,D17*100000000+E17*1000000+MID(F17,3,2)*10000+G17))</f>
      </c>
      <c r="B17" s="2">
        <f>IF(Sheet1!C25="","",IF(Sheet1!Z25=2,Sheet1!C25&amp;"      "&amp;Sheet1!D25&amp;" "&amp;Sheet1!G25,IF(Sheet1!Z25=3,Sheet1!C25&amp;"    "&amp;Sheet1!D25&amp;" "&amp;Sheet1!G25,IF(Sheet1!Z25=4,Sheet1!C25&amp;"  "&amp;Sheet1!D25&amp;" "&amp;Sheet1!G25,IF(Sheet1!Z25&gt;=5,Sheet1!C25&amp;Sheet1!D25&amp;" "&amp;Sheet1!G25,"")))))</f>
      </c>
      <c r="C17" s="2">
        <f>IF(Sheet1!E25="","",Sheet1!E25&amp;" "&amp;Sheet1!F25)</f>
      </c>
      <c r="D17" s="2">
        <f>IF(Sheet1!H25="","",IF(Sheet1!H25="女",2,1))</f>
      </c>
      <c r="E17" s="2">
        <f>IF(Sheet1!I25="","",VLOOKUP(Sheet1!I25,Sheet2!$E$2:$F$50,2,FALSE))</f>
      </c>
      <c r="F17" s="2">
        <f>IF(B17="","",IF(LEN(Sheet1!$E$4)=3,VALUE(285&amp;Sheet1!$E$4),VALUE(28&amp;Sheet1!$E$4)))</f>
      </c>
      <c r="G17" s="2">
        <f>IF(Sheet1!B25="","",VALUE(Sheet1!B25))</f>
      </c>
      <c r="H17" s="2">
        <f>IF(Sheet1!J25="","",IF(VLOOKUP(Sheet1!J25,Sheet2!$A$2:$C$44,3,FALSE)&gt;=71,VLOOKUP(Sheet1!J25,Sheet2!$A$2:$C$44,2,FALSE)&amp;TEXT(Sheet1!L25,"00")&amp;TEXT(Sheet1!M25,"00"),VLOOKUP(Sheet1!J25,Sheet2!$A$2:$C$44,2,FALSE)&amp;TEXT(Sheet1!K25,"00")&amp;TEXT(Sheet1!L25,"00")&amp;IF(Sheet1!N25="手",TEXT(Sheet1!M25,"0"),TEXT(Sheet1!M25,"00"))))</f>
      </c>
      <c r="I17" s="2">
        <f>IF(Sheet1!O25="","",IF(VLOOKUP(Sheet1!O25,Sheet2!$A$2:$C$44,3,FALSE)&gt;=71,VLOOKUP(Sheet1!O25,Sheet2!$A$2:$C$44,2,FALSE)&amp;TEXT(Sheet1!Q25,"00")&amp;TEXT(Sheet1!R25,"00"),VLOOKUP(Sheet1!O25,Sheet2!$A$2:$C$44,2,FALSE)&amp;TEXT(Sheet1!P25,"00")&amp;TEXT(Sheet1!Q25,"00")&amp;IF(Sheet1!S25="手",TEXT(Sheet1!R25,"0"),TEXT(Sheet1!R25,"00"))))</f>
      </c>
      <c r="J17" s="2">
        <f>IF(Sheet1!T25="","",IF(VLOOKUP(Sheet1!T25,Sheet2!$A$2:$C$44,3,FALSE)&gt;=71,VLOOKUP(Sheet1!T25,Sheet2!$A$2:$C$44,2,FALSE)&amp;TEXT(Sheet1!V25,"00")&amp;TEXT(Sheet1!W25,"00"),VLOOKUP(Sheet1!T25,Sheet2!$A$2:$C$44,2,FALSE)&amp;TEXT(Sheet1!U25,"00")&amp;TEXT(Sheet1!V25,"00")&amp;IF(Sheet1!X25="手",TEXT(Sheet1!W25,"0"),TEXT(Sheet1!W25,"00"))))</f>
      </c>
      <c r="K17" s="2">
        <f>IF(Sheet1!AA25="","","●")</f>
      </c>
      <c r="L17" s="2">
        <f>IF(Sheet1!AB25="","","▲")</f>
      </c>
      <c r="M17" s="2">
        <f>IF(Sheet1!AC25="","","★")</f>
      </c>
      <c r="N17" s="2">
        <f>IF(Sheet1!AD25="","","▼")</f>
      </c>
      <c r="O17" s="2">
        <f>IF(Sheet1!AE25="","",Sheet1!AE25)</f>
      </c>
    </row>
    <row r="18" spans="1:15" s="2" customFormat="1" ht="12.75">
      <c r="A18" s="2">
        <f>IF(B18="","",IF(LEN(Sheet1!$E$4)=3,D18*100000000+E18*1000000+MID(F18,3,1)*100000+G18*100,D18*100000000+E18*1000000+MID(F18,3,2)*10000+G18))</f>
      </c>
      <c r="B18" s="2">
        <f>IF(Sheet1!C26="","",IF(Sheet1!Z26=2,Sheet1!C26&amp;"      "&amp;Sheet1!D26&amp;" "&amp;Sheet1!G26,IF(Sheet1!Z26=3,Sheet1!C26&amp;"    "&amp;Sheet1!D26&amp;" "&amp;Sheet1!G26,IF(Sheet1!Z26=4,Sheet1!C26&amp;"  "&amp;Sheet1!D26&amp;" "&amp;Sheet1!G26,IF(Sheet1!Z26&gt;=5,Sheet1!C26&amp;Sheet1!D26&amp;" "&amp;Sheet1!G26,"")))))</f>
      </c>
      <c r="C18" s="2">
        <f>IF(Sheet1!E26="","",Sheet1!E26&amp;" "&amp;Sheet1!F26)</f>
      </c>
      <c r="D18" s="2">
        <f>IF(Sheet1!H26="","",IF(Sheet1!H26="女",2,1))</f>
      </c>
      <c r="E18" s="2">
        <f>IF(Sheet1!I26="","",VLOOKUP(Sheet1!I26,Sheet2!$E$2:$F$50,2,FALSE))</f>
      </c>
      <c r="F18" s="2">
        <f>IF(B18="","",IF(LEN(Sheet1!$E$4)=3,VALUE(285&amp;Sheet1!$E$4),VALUE(28&amp;Sheet1!$E$4)))</f>
      </c>
      <c r="G18" s="2">
        <f>IF(Sheet1!B26="","",VALUE(Sheet1!B26))</f>
      </c>
      <c r="H18" s="2">
        <f>IF(Sheet1!J26="","",IF(VLOOKUP(Sheet1!J26,Sheet2!$A$2:$C$44,3,FALSE)&gt;=71,VLOOKUP(Sheet1!J26,Sheet2!$A$2:$C$44,2,FALSE)&amp;TEXT(Sheet1!L26,"00")&amp;TEXT(Sheet1!M26,"00"),VLOOKUP(Sheet1!J26,Sheet2!$A$2:$C$44,2,FALSE)&amp;TEXT(Sheet1!K26,"00")&amp;TEXT(Sheet1!L26,"00")&amp;IF(Sheet1!N26="手",TEXT(Sheet1!M26,"0"),TEXT(Sheet1!M26,"00"))))</f>
      </c>
      <c r="I18" s="2">
        <f>IF(Sheet1!O26="","",IF(VLOOKUP(Sheet1!O26,Sheet2!$A$2:$C$44,3,FALSE)&gt;=71,VLOOKUP(Sheet1!O26,Sheet2!$A$2:$C$44,2,FALSE)&amp;TEXT(Sheet1!Q26,"00")&amp;TEXT(Sheet1!R26,"00"),VLOOKUP(Sheet1!O26,Sheet2!$A$2:$C$44,2,FALSE)&amp;TEXT(Sheet1!P26,"00")&amp;TEXT(Sheet1!Q26,"00")&amp;IF(Sheet1!S26="手",TEXT(Sheet1!R26,"0"),TEXT(Sheet1!R26,"00"))))</f>
      </c>
      <c r="J18" s="2">
        <f>IF(Sheet1!T26="","",IF(VLOOKUP(Sheet1!T26,Sheet2!$A$2:$C$44,3,FALSE)&gt;=71,VLOOKUP(Sheet1!T26,Sheet2!$A$2:$C$44,2,FALSE)&amp;TEXT(Sheet1!V26,"00")&amp;TEXT(Sheet1!W26,"00"),VLOOKUP(Sheet1!T26,Sheet2!$A$2:$C$44,2,FALSE)&amp;TEXT(Sheet1!U26,"00")&amp;TEXT(Sheet1!V26,"00")&amp;IF(Sheet1!X26="手",TEXT(Sheet1!W26,"0"),TEXT(Sheet1!W26,"00"))))</f>
      </c>
      <c r="K18" s="2">
        <f>IF(Sheet1!AA26="","","●")</f>
      </c>
      <c r="L18" s="2">
        <f>IF(Sheet1!AB26="","","▲")</f>
      </c>
      <c r="M18" s="2">
        <f>IF(Sheet1!AC26="","","★")</f>
      </c>
      <c r="N18" s="2">
        <f>IF(Sheet1!AD26="","","▼")</f>
      </c>
      <c r="O18" s="2">
        <f>IF(Sheet1!AE26="","",Sheet1!AE26)</f>
      </c>
    </row>
    <row r="19" spans="1:15" s="2" customFormat="1" ht="12.75">
      <c r="A19" s="2">
        <f>IF(B19="","",IF(LEN(Sheet1!$E$4)=3,D19*100000000+E19*1000000+MID(F19,3,1)*100000+G19*100,D19*100000000+E19*1000000+MID(F19,3,2)*10000+G19))</f>
      </c>
      <c r="B19" s="2">
        <f>IF(Sheet1!C27="","",IF(Sheet1!Z27=2,Sheet1!C27&amp;"      "&amp;Sheet1!D27&amp;" "&amp;Sheet1!G27,IF(Sheet1!Z27=3,Sheet1!C27&amp;"    "&amp;Sheet1!D27&amp;" "&amp;Sheet1!G27,IF(Sheet1!Z27=4,Sheet1!C27&amp;"  "&amp;Sheet1!D27&amp;" "&amp;Sheet1!G27,IF(Sheet1!Z27&gt;=5,Sheet1!C27&amp;Sheet1!D27&amp;" "&amp;Sheet1!G27,"")))))</f>
      </c>
      <c r="C19" s="2">
        <f>IF(Sheet1!E27="","",Sheet1!E27&amp;" "&amp;Sheet1!F27)</f>
      </c>
      <c r="D19" s="2">
        <f>IF(Sheet1!H27="","",IF(Sheet1!H27="女",2,1))</f>
      </c>
      <c r="E19" s="2">
        <f>IF(Sheet1!I27="","",VLOOKUP(Sheet1!I27,Sheet2!$E$2:$F$50,2,FALSE))</f>
      </c>
      <c r="F19" s="2">
        <f>IF(B19="","",IF(LEN(Sheet1!$E$4)=3,VALUE(285&amp;Sheet1!$E$4),VALUE(28&amp;Sheet1!$E$4)))</f>
      </c>
      <c r="G19" s="2">
        <f>IF(Sheet1!B27="","",VALUE(Sheet1!B27))</f>
      </c>
      <c r="H19" s="2">
        <f>IF(Sheet1!J27="","",IF(VLOOKUP(Sheet1!J27,Sheet2!$A$2:$C$44,3,FALSE)&gt;=71,VLOOKUP(Sheet1!J27,Sheet2!$A$2:$C$44,2,FALSE)&amp;TEXT(Sheet1!L27,"00")&amp;TEXT(Sheet1!M27,"00"),VLOOKUP(Sheet1!J27,Sheet2!$A$2:$C$44,2,FALSE)&amp;TEXT(Sheet1!K27,"00")&amp;TEXT(Sheet1!L27,"00")&amp;IF(Sheet1!N27="手",TEXT(Sheet1!M27,"0"),TEXT(Sheet1!M27,"00"))))</f>
      </c>
      <c r="I19" s="2">
        <f>IF(Sheet1!O27="","",IF(VLOOKUP(Sheet1!O27,Sheet2!$A$2:$C$44,3,FALSE)&gt;=71,VLOOKUP(Sheet1!O27,Sheet2!$A$2:$C$44,2,FALSE)&amp;TEXT(Sheet1!Q27,"00")&amp;TEXT(Sheet1!R27,"00"),VLOOKUP(Sheet1!O27,Sheet2!$A$2:$C$44,2,FALSE)&amp;TEXT(Sheet1!P27,"00")&amp;TEXT(Sheet1!Q27,"00")&amp;IF(Sheet1!S27="手",TEXT(Sheet1!R27,"0"),TEXT(Sheet1!R27,"00"))))</f>
      </c>
      <c r="J19" s="2">
        <f>IF(Sheet1!T27="","",IF(VLOOKUP(Sheet1!T27,Sheet2!$A$2:$C$44,3,FALSE)&gt;=71,VLOOKUP(Sheet1!T27,Sheet2!$A$2:$C$44,2,FALSE)&amp;TEXT(Sheet1!V27,"00")&amp;TEXT(Sheet1!W27,"00"),VLOOKUP(Sheet1!T27,Sheet2!$A$2:$C$44,2,FALSE)&amp;TEXT(Sheet1!U27,"00")&amp;TEXT(Sheet1!V27,"00")&amp;IF(Sheet1!X27="手",TEXT(Sheet1!W27,"0"),TEXT(Sheet1!W27,"00"))))</f>
      </c>
      <c r="K19" s="2">
        <f>IF(Sheet1!AA27="","","●")</f>
      </c>
      <c r="L19" s="2">
        <f>IF(Sheet1!AB27="","","▲")</f>
      </c>
      <c r="M19" s="2">
        <f>IF(Sheet1!AC27="","","★")</f>
      </c>
      <c r="N19" s="2">
        <f>IF(Sheet1!AD27="","","▼")</f>
      </c>
      <c r="O19" s="2">
        <f>IF(Sheet1!AE27="","",Sheet1!AE27)</f>
      </c>
    </row>
    <row r="20" spans="1:15" s="2" customFormat="1" ht="12.75">
      <c r="A20" s="2">
        <f>IF(B20="","",IF(LEN(Sheet1!$E$4)=3,D20*100000000+E20*1000000+MID(F20,3,1)*100000+G20*100,D20*100000000+E20*1000000+MID(F20,3,2)*10000+G20))</f>
      </c>
      <c r="B20" s="2">
        <f>IF(Sheet1!C28="","",IF(Sheet1!Z28=2,Sheet1!C28&amp;"      "&amp;Sheet1!D28&amp;" "&amp;Sheet1!G28,IF(Sheet1!Z28=3,Sheet1!C28&amp;"    "&amp;Sheet1!D28&amp;" "&amp;Sheet1!G28,IF(Sheet1!Z28=4,Sheet1!C28&amp;"  "&amp;Sheet1!D28&amp;" "&amp;Sheet1!G28,IF(Sheet1!Z28&gt;=5,Sheet1!C28&amp;Sheet1!D28&amp;" "&amp;Sheet1!G28,"")))))</f>
      </c>
      <c r="C20" s="2">
        <f>IF(Sheet1!E28="","",Sheet1!E28&amp;" "&amp;Sheet1!F28)</f>
      </c>
      <c r="D20" s="2">
        <f>IF(Sheet1!H28="","",IF(Sheet1!H28="女",2,1))</f>
      </c>
      <c r="E20" s="2">
        <f>IF(Sheet1!I28="","",VLOOKUP(Sheet1!I28,Sheet2!$E$2:$F$50,2,FALSE))</f>
      </c>
      <c r="F20" s="2">
        <f>IF(B20="","",IF(LEN(Sheet1!$E$4)=3,VALUE(285&amp;Sheet1!$E$4),VALUE(28&amp;Sheet1!$E$4)))</f>
      </c>
      <c r="G20" s="2">
        <f>IF(Sheet1!B28="","",VALUE(Sheet1!B28))</f>
      </c>
      <c r="H20" s="2">
        <f>IF(Sheet1!J28="","",IF(VLOOKUP(Sheet1!J28,Sheet2!$A$2:$C$44,3,FALSE)&gt;=71,VLOOKUP(Sheet1!J28,Sheet2!$A$2:$C$44,2,FALSE)&amp;TEXT(Sheet1!L28,"00")&amp;TEXT(Sheet1!M28,"00"),VLOOKUP(Sheet1!J28,Sheet2!$A$2:$C$44,2,FALSE)&amp;TEXT(Sheet1!K28,"00")&amp;TEXT(Sheet1!L28,"00")&amp;IF(Sheet1!N28="手",TEXT(Sheet1!M28,"0"),TEXT(Sheet1!M28,"00"))))</f>
      </c>
      <c r="I20" s="2">
        <f>IF(Sheet1!O28="","",IF(VLOOKUP(Sheet1!O28,Sheet2!$A$2:$C$44,3,FALSE)&gt;=71,VLOOKUP(Sheet1!O28,Sheet2!$A$2:$C$44,2,FALSE)&amp;TEXT(Sheet1!Q28,"00")&amp;TEXT(Sheet1!R28,"00"),VLOOKUP(Sheet1!O28,Sheet2!$A$2:$C$44,2,FALSE)&amp;TEXT(Sheet1!P28,"00")&amp;TEXT(Sheet1!Q28,"00")&amp;IF(Sheet1!S28="手",TEXT(Sheet1!R28,"0"),TEXT(Sheet1!R28,"00"))))</f>
      </c>
      <c r="J20" s="2">
        <f>IF(Sheet1!T28="","",IF(VLOOKUP(Sheet1!T28,Sheet2!$A$2:$C$44,3,FALSE)&gt;=71,VLOOKUP(Sheet1!T28,Sheet2!$A$2:$C$44,2,FALSE)&amp;TEXT(Sheet1!V28,"00")&amp;TEXT(Sheet1!W28,"00"),VLOOKUP(Sheet1!T28,Sheet2!$A$2:$C$44,2,FALSE)&amp;TEXT(Sheet1!U28,"00")&amp;TEXT(Sheet1!V28,"00")&amp;IF(Sheet1!X28="手",TEXT(Sheet1!W28,"0"),TEXT(Sheet1!W28,"00"))))</f>
      </c>
      <c r="K20" s="2">
        <f>IF(Sheet1!AA28="","","●")</f>
      </c>
      <c r="L20" s="2">
        <f>IF(Sheet1!AB28="","","▲")</f>
      </c>
      <c r="M20" s="2">
        <f>IF(Sheet1!AC28="","","★")</f>
      </c>
      <c r="N20" s="2">
        <f>IF(Sheet1!AD28="","","▼")</f>
      </c>
      <c r="O20" s="2">
        <f>IF(Sheet1!AE28="","",Sheet1!AE28)</f>
      </c>
    </row>
    <row r="21" spans="1:15" s="2" customFormat="1" ht="12.75">
      <c r="A21" s="2">
        <f>IF(B21="","",IF(LEN(Sheet1!$E$4)=3,D21*100000000+E21*1000000+MID(F21,3,1)*100000+G21*100,D21*100000000+E21*1000000+MID(F21,3,2)*10000+G21))</f>
      </c>
      <c r="B21" s="2">
        <f>IF(Sheet1!C29="","",IF(Sheet1!Z29=2,Sheet1!C29&amp;"      "&amp;Sheet1!D29&amp;" "&amp;Sheet1!G29,IF(Sheet1!Z29=3,Sheet1!C29&amp;"    "&amp;Sheet1!D29&amp;" "&amp;Sheet1!G29,IF(Sheet1!Z29=4,Sheet1!C29&amp;"  "&amp;Sheet1!D29&amp;" "&amp;Sheet1!G29,IF(Sheet1!Z29&gt;=5,Sheet1!C29&amp;Sheet1!D29&amp;" "&amp;Sheet1!G29,"")))))</f>
      </c>
      <c r="C21" s="2">
        <f>IF(Sheet1!E29="","",Sheet1!E29&amp;" "&amp;Sheet1!F29)</f>
      </c>
      <c r="D21" s="2">
        <f>IF(Sheet1!H29="","",IF(Sheet1!H29="女",2,1))</f>
      </c>
      <c r="E21" s="2">
        <f>IF(Sheet1!I29="","",VLOOKUP(Sheet1!I29,Sheet2!$E$2:$F$50,2,FALSE))</f>
      </c>
      <c r="F21" s="2">
        <f>IF(B21="","",IF(LEN(Sheet1!$E$4)=3,VALUE(285&amp;Sheet1!$E$4),VALUE(28&amp;Sheet1!$E$4)))</f>
      </c>
      <c r="G21" s="2">
        <f>IF(Sheet1!B29="","",VALUE(Sheet1!B29))</f>
      </c>
      <c r="H21" s="2">
        <f>IF(Sheet1!J29="","",IF(VLOOKUP(Sheet1!J29,Sheet2!$A$2:$C$44,3,FALSE)&gt;=71,VLOOKUP(Sheet1!J29,Sheet2!$A$2:$C$44,2,FALSE)&amp;TEXT(Sheet1!L29,"00")&amp;TEXT(Sheet1!M29,"00"),VLOOKUP(Sheet1!J29,Sheet2!$A$2:$C$44,2,FALSE)&amp;TEXT(Sheet1!K29,"00")&amp;TEXT(Sheet1!L29,"00")&amp;IF(Sheet1!N29="手",TEXT(Sheet1!M29,"0"),TEXT(Sheet1!M29,"00"))))</f>
      </c>
      <c r="I21" s="2">
        <f>IF(Sheet1!O29="","",IF(VLOOKUP(Sheet1!O29,Sheet2!$A$2:$C$44,3,FALSE)&gt;=71,VLOOKUP(Sheet1!O29,Sheet2!$A$2:$C$44,2,FALSE)&amp;TEXT(Sheet1!Q29,"00")&amp;TEXT(Sheet1!R29,"00"),VLOOKUP(Sheet1!O29,Sheet2!$A$2:$C$44,2,FALSE)&amp;TEXT(Sheet1!P29,"00")&amp;TEXT(Sheet1!Q29,"00")&amp;IF(Sheet1!S29="手",TEXT(Sheet1!R29,"0"),TEXT(Sheet1!R29,"00"))))</f>
      </c>
      <c r="J21" s="2">
        <f>IF(Sheet1!T29="","",IF(VLOOKUP(Sheet1!T29,Sheet2!$A$2:$C$44,3,FALSE)&gt;=71,VLOOKUP(Sheet1!T29,Sheet2!$A$2:$C$44,2,FALSE)&amp;TEXT(Sheet1!V29,"00")&amp;TEXT(Sheet1!W29,"00"),VLOOKUP(Sheet1!T29,Sheet2!$A$2:$C$44,2,FALSE)&amp;TEXT(Sheet1!U29,"00")&amp;TEXT(Sheet1!V29,"00")&amp;IF(Sheet1!X29="手",TEXT(Sheet1!W29,"0"),TEXT(Sheet1!W29,"00"))))</f>
      </c>
      <c r="K21" s="2">
        <f>IF(Sheet1!AA29="","","●")</f>
      </c>
      <c r="L21" s="2">
        <f>IF(Sheet1!AB29="","","▲")</f>
      </c>
      <c r="M21" s="2">
        <f>IF(Sheet1!AC29="","","★")</f>
      </c>
      <c r="N21" s="2">
        <f>IF(Sheet1!AD29="","","▼")</f>
      </c>
      <c r="O21" s="2">
        <f>IF(Sheet1!AE29="","",Sheet1!AE29)</f>
      </c>
    </row>
    <row r="22" spans="1:15" s="2" customFormat="1" ht="12.75">
      <c r="A22" s="2">
        <f>IF(B22="","",IF(LEN(Sheet1!$E$4)=3,D22*100000000+E22*1000000+MID(F22,3,1)*100000+G22*100,D22*100000000+E22*1000000+MID(F22,3,2)*10000+G22))</f>
      </c>
      <c r="B22" s="2">
        <f>IF(Sheet1!C30="","",IF(Sheet1!Z30=2,Sheet1!C30&amp;"      "&amp;Sheet1!D30&amp;" "&amp;Sheet1!G30,IF(Sheet1!Z30=3,Sheet1!C30&amp;"    "&amp;Sheet1!D30&amp;" "&amp;Sheet1!G30,IF(Sheet1!Z30=4,Sheet1!C30&amp;"  "&amp;Sheet1!D30&amp;" "&amp;Sheet1!G30,IF(Sheet1!Z30&gt;=5,Sheet1!C30&amp;Sheet1!D30&amp;" "&amp;Sheet1!G30,"")))))</f>
      </c>
      <c r="C22" s="2">
        <f>IF(Sheet1!E30="","",Sheet1!E30&amp;" "&amp;Sheet1!F30)</f>
      </c>
      <c r="D22" s="2">
        <f>IF(Sheet1!H30="","",IF(Sheet1!H30="女",2,1))</f>
      </c>
      <c r="E22" s="2">
        <f>IF(Sheet1!I30="","",VLOOKUP(Sheet1!I30,Sheet2!$E$2:$F$50,2,FALSE))</f>
      </c>
      <c r="F22" s="2">
        <f>IF(B22="","",IF(LEN(Sheet1!$E$4)=3,VALUE(285&amp;Sheet1!$E$4),VALUE(28&amp;Sheet1!$E$4)))</f>
      </c>
      <c r="G22" s="2">
        <f>IF(Sheet1!B30="","",VALUE(Sheet1!B30))</f>
      </c>
      <c r="H22" s="2">
        <f>IF(Sheet1!J30="","",IF(VLOOKUP(Sheet1!J30,Sheet2!$A$2:$C$44,3,FALSE)&gt;=71,VLOOKUP(Sheet1!J30,Sheet2!$A$2:$C$44,2,FALSE)&amp;TEXT(Sheet1!L30,"00")&amp;TEXT(Sheet1!M30,"00"),VLOOKUP(Sheet1!J30,Sheet2!$A$2:$C$44,2,FALSE)&amp;TEXT(Sheet1!K30,"00")&amp;TEXT(Sheet1!L30,"00")&amp;IF(Sheet1!N30="手",TEXT(Sheet1!M30,"0"),TEXT(Sheet1!M30,"00"))))</f>
      </c>
      <c r="I22" s="2">
        <f>IF(Sheet1!O30="","",IF(VLOOKUP(Sheet1!O30,Sheet2!$A$2:$C$44,3,FALSE)&gt;=71,VLOOKUP(Sheet1!O30,Sheet2!$A$2:$C$44,2,FALSE)&amp;TEXT(Sheet1!Q30,"00")&amp;TEXT(Sheet1!R30,"00"),VLOOKUP(Sheet1!O30,Sheet2!$A$2:$C$44,2,FALSE)&amp;TEXT(Sheet1!P30,"00")&amp;TEXT(Sheet1!Q30,"00")&amp;IF(Sheet1!S30="手",TEXT(Sheet1!R30,"0"),TEXT(Sheet1!R30,"00"))))</f>
      </c>
      <c r="J22" s="2">
        <f>IF(Sheet1!T30="","",IF(VLOOKUP(Sheet1!T30,Sheet2!$A$2:$C$44,3,FALSE)&gt;=71,VLOOKUP(Sheet1!T30,Sheet2!$A$2:$C$44,2,FALSE)&amp;TEXT(Sheet1!V30,"00")&amp;TEXT(Sheet1!W30,"00"),VLOOKUP(Sheet1!T30,Sheet2!$A$2:$C$44,2,FALSE)&amp;TEXT(Sheet1!U30,"00")&amp;TEXT(Sheet1!V30,"00")&amp;IF(Sheet1!X30="手",TEXT(Sheet1!W30,"0"),TEXT(Sheet1!W30,"00"))))</f>
      </c>
      <c r="K22" s="2">
        <f>IF(Sheet1!AA30="","","●")</f>
      </c>
      <c r="L22" s="2">
        <f>IF(Sheet1!AB30="","","▲")</f>
      </c>
      <c r="M22" s="2">
        <f>IF(Sheet1!AC30="","","★")</f>
      </c>
      <c r="N22" s="2">
        <f>IF(Sheet1!AD30="","","▼")</f>
      </c>
      <c r="O22" s="2">
        <f>IF(Sheet1!AE30="","",Sheet1!AE30)</f>
      </c>
    </row>
    <row r="23" spans="1:15" s="2" customFormat="1" ht="12.75">
      <c r="A23" s="2">
        <f>IF(B23="","",IF(LEN(Sheet1!$E$4)=3,D23*100000000+E23*1000000+MID(F23,3,1)*100000+G23*100,D23*100000000+E23*1000000+MID(F23,3,2)*10000+G23))</f>
      </c>
      <c r="B23" s="2">
        <f>IF(Sheet1!C31="","",IF(Sheet1!Z31=2,Sheet1!C31&amp;"      "&amp;Sheet1!D31&amp;" "&amp;Sheet1!G31,IF(Sheet1!Z31=3,Sheet1!C31&amp;"    "&amp;Sheet1!D31&amp;" "&amp;Sheet1!G31,IF(Sheet1!Z31=4,Sheet1!C31&amp;"  "&amp;Sheet1!D31&amp;" "&amp;Sheet1!G31,IF(Sheet1!Z31&gt;=5,Sheet1!C31&amp;Sheet1!D31&amp;" "&amp;Sheet1!G31,"")))))</f>
      </c>
      <c r="C23" s="2">
        <f>IF(Sheet1!E31="","",Sheet1!E31&amp;" "&amp;Sheet1!F31)</f>
      </c>
      <c r="D23" s="2">
        <f>IF(Sheet1!H31="","",IF(Sheet1!H31="女",2,1))</f>
      </c>
      <c r="E23" s="2">
        <f>IF(Sheet1!I31="","",VLOOKUP(Sheet1!I31,Sheet2!$E$2:$F$50,2,FALSE))</f>
      </c>
      <c r="F23" s="2">
        <f>IF(B23="","",IF(LEN(Sheet1!$E$4)=3,VALUE(285&amp;Sheet1!$E$4),VALUE(28&amp;Sheet1!$E$4)))</f>
      </c>
      <c r="G23" s="2">
        <f>IF(Sheet1!B31="","",VALUE(Sheet1!B31))</f>
      </c>
      <c r="H23" s="2">
        <f>IF(Sheet1!J31="","",IF(VLOOKUP(Sheet1!J31,Sheet2!$A$2:$C$44,3,FALSE)&gt;=71,VLOOKUP(Sheet1!J31,Sheet2!$A$2:$C$44,2,FALSE)&amp;TEXT(Sheet1!L31,"00")&amp;TEXT(Sheet1!M31,"00"),VLOOKUP(Sheet1!J31,Sheet2!$A$2:$C$44,2,FALSE)&amp;TEXT(Sheet1!K31,"00")&amp;TEXT(Sheet1!L31,"00")&amp;IF(Sheet1!N31="手",TEXT(Sheet1!M31,"0"),TEXT(Sheet1!M31,"00"))))</f>
      </c>
      <c r="I23" s="2">
        <f>IF(Sheet1!O31="","",IF(VLOOKUP(Sheet1!O31,Sheet2!$A$2:$C$44,3,FALSE)&gt;=71,VLOOKUP(Sheet1!O31,Sheet2!$A$2:$C$44,2,FALSE)&amp;TEXT(Sheet1!Q31,"00")&amp;TEXT(Sheet1!R31,"00"),VLOOKUP(Sheet1!O31,Sheet2!$A$2:$C$44,2,FALSE)&amp;TEXT(Sheet1!P31,"00")&amp;TEXT(Sheet1!Q31,"00")&amp;IF(Sheet1!S31="手",TEXT(Sheet1!R31,"0"),TEXT(Sheet1!R31,"00"))))</f>
      </c>
      <c r="J23" s="2">
        <f>IF(Sheet1!T31="","",IF(VLOOKUP(Sheet1!T31,Sheet2!$A$2:$C$44,3,FALSE)&gt;=71,VLOOKUP(Sheet1!T31,Sheet2!$A$2:$C$44,2,FALSE)&amp;TEXT(Sheet1!V31,"00")&amp;TEXT(Sheet1!W31,"00"),VLOOKUP(Sheet1!T31,Sheet2!$A$2:$C$44,2,FALSE)&amp;TEXT(Sheet1!U31,"00")&amp;TEXT(Sheet1!V31,"00")&amp;IF(Sheet1!X31="手",TEXT(Sheet1!W31,"0"),TEXT(Sheet1!W31,"00"))))</f>
      </c>
      <c r="K23" s="2">
        <f>IF(Sheet1!AA31="","","●")</f>
      </c>
      <c r="L23" s="2">
        <f>IF(Sheet1!AB31="","","▲")</f>
      </c>
      <c r="M23" s="2">
        <f>IF(Sheet1!AC31="","","★")</f>
      </c>
      <c r="N23" s="2">
        <f>IF(Sheet1!AD31="","","▼")</f>
      </c>
      <c r="O23" s="2">
        <f>IF(Sheet1!AE31="","",Sheet1!AE31)</f>
      </c>
    </row>
    <row r="24" spans="1:15" s="2" customFormat="1" ht="12.75">
      <c r="A24" s="2">
        <f>IF(B24="","",IF(LEN(Sheet1!$E$4)=3,D24*100000000+E24*1000000+MID(F24,3,1)*100000+G24*100,D24*100000000+E24*1000000+MID(F24,3,2)*10000+G24))</f>
      </c>
      <c r="B24" s="2">
        <f>IF(Sheet1!C32="","",IF(Sheet1!Z32=2,Sheet1!C32&amp;"      "&amp;Sheet1!D32&amp;" "&amp;Sheet1!G32,IF(Sheet1!Z32=3,Sheet1!C32&amp;"    "&amp;Sheet1!D32&amp;" "&amp;Sheet1!G32,IF(Sheet1!Z32=4,Sheet1!C32&amp;"  "&amp;Sheet1!D32&amp;" "&amp;Sheet1!G32,IF(Sheet1!Z32&gt;=5,Sheet1!C32&amp;Sheet1!D32&amp;" "&amp;Sheet1!G32,"")))))</f>
      </c>
      <c r="C24" s="2">
        <f>IF(Sheet1!E32="","",Sheet1!E32&amp;" "&amp;Sheet1!F32)</f>
      </c>
      <c r="D24" s="2">
        <f>IF(Sheet1!H32="","",IF(Sheet1!H32="女",2,1))</f>
      </c>
      <c r="E24" s="2">
        <f>IF(Sheet1!I32="","",VLOOKUP(Sheet1!I32,Sheet2!$E$2:$F$50,2,FALSE))</f>
      </c>
      <c r="F24" s="2">
        <f>IF(B24="","",IF(LEN(Sheet1!$E$4)=3,VALUE(285&amp;Sheet1!$E$4),VALUE(28&amp;Sheet1!$E$4)))</f>
      </c>
      <c r="G24" s="2">
        <f>IF(Sheet1!B32="","",VALUE(Sheet1!B32))</f>
      </c>
      <c r="H24" s="2">
        <f>IF(Sheet1!J32="","",IF(VLOOKUP(Sheet1!J32,Sheet2!$A$2:$C$44,3,FALSE)&gt;=71,VLOOKUP(Sheet1!J32,Sheet2!$A$2:$C$44,2,FALSE)&amp;TEXT(Sheet1!L32,"00")&amp;TEXT(Sheet1!M32,"00"),VLOOKUP(Sheet1!J32,Sheet2!$A$2:$C$44,2,FALSE)&amp;TEXT(Sheet1!K32,"00")&amp;TEXT(Sheet1!L32,"00")&amp;IF(Sheet1!N32="手",TEXT(Sheet1!M32,"0"),TEXT(Sheet1!M32,"00"))))</f>
      </c>
      <c r="I24" s="2">
        <f>IF(Sheet1!O32="","",IF(VLOOKUP(Sheet1!O32,Sheet2!$A$2:$C$44,3,FALSE)&gt;=71,VLOOKUP(Sheet1!O32,Sheet2!$A$2:$C$44,2,FALSE)&amp;TEXT(Sheet1!Q32,"00")&amp;TEXT(Sheet1!R32,"00"),VLOOKUP(Sheet1!O32,Sheet2!$A$2:$C$44,2,FALSE)&amp;TEXT(Sheet1!P32,"00")&amp;TEXT(Sheet1!Q32,"00")&amp;IF(Sheet1!S32="手",TEXT(Sheet1!R32,"0"),TEXT(Sheet1!R32,"00"))))</f>
      </c>
      <c r="J24" s="2">
        <f>IF(Sheet1!T32="","",IF(VLOOKUP(Sheet1!T32,Sheet2!$A$2:$C$44,3,FALSE)&gt;=71,VLOOKUP(Sheet1!T32,Sheet2!$A$2:$C$44,2,FALSE)&amp;TEXT(Sheet1!V32,"00")&amp;TEXT(Sheet1!W32,"00"),VLOOKUP(Sheet1!T32,Sheet2!$A$2:$C$44,2,FALSE)&amp;TEXT(Sheet1!U32,"00")&amp;TEXT(Sheet1!V32,"00")&amp;IF(Sheet1!X32="手",TEXT(Sheet1!W32,"0"),TEXT(Sheet1!W32,"00"))))</f>
      </c>
      <c r="K24" s="2">
        <f>IF(Sheet1!AA32="","","●")</f>
      </c>
      <c r="L24" s="2">
        <f>IF(Sheet1!AB32="","","▲")</f>
      </c>
      <c r="M24" s="2">
        <f>IF(Sheet1!AC32="","","★")</f>
      </c>
      <c r="N24" s="2">
        <f>IF(Sheet1!AD32="","","▼")</f>
      </c>
      <c r="O24" s="2">
        <f>IF(Sheet1!AE32="","",Sheet1!AE32)</f>
      </c>
    </row>
    <row r="25" spans="1:15" s="2" customFormat="1" ht="12.75">
      <c r="A25" s="2">
        <f>IF(B25="","",IF(LEN(Sheet1!$E$4)=3,D25*100000000+E25*1000000+MID(F25,3,1)*100000+G25*100,D25*100000000+E25*1000000+MID(F25,3,2)*10000+G25))</f>
      </c>
      <c r="B25" s="2">
        <f>IF(Sheet1!C33="","",IF(Sheet1!Z33=2,Sheet1!C33&amp;"      "&amp;Sheet1!D33&amp;" "&amp;Sheet1!G33,IF(Sheet1!Z33=3,Sheet1!C33&amp;"    "&amp;Sheet1!D33&amp;" "&amp;Sheet1!G33,IF(Sheet1!Z33=4,Sheet1!C33&amp;"  "&amp;Sheet1!D33&amp;" "&amp;Sheet1!G33,IF(Sheet1!Z33&gt;=5,Sheet1!C33&amp;Sheet1!D33&amp;" "&amp;Sheet1!G33,"")))))</f>
      </c>
      <c r="C25" s="2">
        <f>IF(Sheet1!E33="","",Sheet1!E33&amp;" "&amp;Sheet1!F33)</f>
      </c>
      <c r="D25" s="2">
        <f>IF(Sheet1!H33="","",IF(Sheet1!H33="女",2,1))</f>
      </c>
      <c r="E25" s="2">
        <f>IF(Sheet1!I33="","",VLOOKUP(Sheet1!I33,Sheet2!$E$2:$F$50,2,FALSE))</f>
      </c>
      <c r="F25" s="2">
        <f>IF(B25="","",IF(LEN(Sheet1!$E$4)=3,VALUE(285&amp;Sheet1!$E$4),VALUE(28&amp;Sheet1!$E$4)))</f>
      </c>
      <c r="G25" s="2">
        <f>IF(Sheet1!B33="","",VALUE(Sheet1!B33))</f>
      </c>
      <c r="H25" s="2">
        <f>IF(Sheet1!J33="","",IF(VLOOKUP(Sheet1!J33,Sheet2!$A$2:$C$44,3,FALSE)&gt;=71,VLOOKUP(Sheet1!J33,Sheet2!$A$2:$C$44,2,FALSE)&amp;TEXT(Sheet1!L33,"00")&amp;TEXT(Sheet1!M33,"00"),VLOOKUP(Sheet1!J33,Sheet2!$A$2:$C$44,2,FALSE)&amp;TEXT(Sheet1!K33,"00")&amp;TEXT(Sheet1!L33,"00")&amp;IF(Sheet1!N33="手",TEXT(Sheet1!M33,"0"),TEXT(Sheet1!M33,"00"))))</f>
      </c>
      <c r="I25" s="2">
        <f>IF(Sheet1!O33="","",IF(VLOOKUP(Sheet1!O33,Sheet2!$A$2:$C$44,3,FALSE)&gt;=71,VLOOKUP(Sheet1!O33,Sheet2!$A$2:$C$44,2,FALSE)&amp;TEXT(Sheet1!Q33,"00")&amp;TEXT(Sheet1!R33,"00"),VLOOKUP(Sheet1!O33,Sheet2!$A$2:$C$44,2,FALSE)&amp;TEXT(Sheet1!P33,"00")&amp;TEXT(Sheet1!Q33,"00")&amp;IF(Sheet1!S33="手",TEXT(Sheet1!R33,"0"),TEXT(Sheet1!R33,"00"))))</f>
      </c>
      <c r="J25" s="2">
        <f>IF(Sheet1!T33="","",IF(VLOOKUP(Sheet1!T33,Sheet2!$A$2:$C$44,3,FALSE)&gt;=71,VLOOKUP(Sheet1!T33,Sheet2!$A$2:$C$44,2,FALSE)&amp;TEXT(Sheet1!V33,"00")&amp;TEXT(Sheet1!W33,"00"),VLOOKUP(Sheet1!T33,Sheet2!$A$2:$C$44,2,FALSE)&amp;TEXT(Sheet1!U33,"00")&amp;TEXT(Sheet1!V33,"00")&amp;IF(Sheet1!X33="手",TEXT(Sheet1!W33,"0"),TEXT(Sheet1!W33,"00"))))</f>
      </c>
      <c r="K25" s="2">
        <f>IF(Sheet1!AA33="","","●")</f>
      </c>
      <c r="L25" s="2">
        <f>IF(Sheet1!AB33="","","▲")</f>
      </c>
      <c r="M25" s="2">
        <f>IF(Sheet1!AC33="","","★")</f>
      </c>
      <c r="N25" s="2">
        <f>IF(Sheet1!AD33="","","▼")</f>
      </c>
      <c r="O25" s="2">
        <f>IF(Sheet1!AE33="","",Sheet1!AE33)</f>
      </c>
    </row>
    <row r="26" spans="1:15" s="2" customFormat="1" ht="12.75">
      <c r="A26" s="2">
        <f>IF(B26="","",IF(LEN(Sheet1!$E$4)=3,D26*100000000+E26*1000000+MID(F26,3,1)*100000+G26*100,D26*100000000+E26*1000000+MID(F26,3,2)*10000+G26))</f>
      </c>
      <c r="B26" s="2">
        <f>IF(Sheet1!C34="","",IF(Sheet1!Z34=2,Sheet1!C34&amp;"      "&amp;Sheet1!D34&amp;" "&amp;Sheet1!G34,IF(Sheet1!Z34=3,Sheet1!C34&amp;"    "&amp;Sheet1!D34&amp;" "&amp;Sheet1!G34,IF(Sheet1!Z34=4,Sheet1!C34&amp;"  "&amp;Sheet1!D34&amp;" "&amp;Sheet1!G34,IF(Sheet1!Z34&gt;=5,Sheet1!C34&amp;Sheet1!D34&amp;" "&amp;Sheet1!G34,"")))))</f>
      </c>
      <c r="C26" s="2">
        <f>IF(Sheet1!E34="","",Sheet1!E34&amp;" "&amp;Sheet1!F34)</f>
      </c>
      <c r="D26" s="2">
        <f>IF(Sheet1!H34="","",IF(Sheet1!H34="女",2,1))</f>
      </c>
      <c r="E26" s="2">
        <f>IF(Sheet1!I34="","",VLOOKUP(Sheet1!I34,Sheet2!$E$2:$F$50,2,FALSE))</f>
      </c>
      <c r="F26" s="2">
        <f>IF(B26="","",IF(LEN(Sheet1!$E$4)=3,VALUE(285&amp;Sheet1!$E$4),VALUE(28&amp;Sheet1!$E$4)))</f>
      </c>
      <c r="G26" s="2">
        <f>IF(Sheet1!B34="","",VALUE(Sheet1!B34))</f>
      </c>
      <c r="H26" s="2">
        <f>IF(Sheet1!J34="","",IF(VLOOKUP(Sheet1!J34,Sheet2!$A$2:$C$44,3,FALSE)&gt;=71,VLOOKUP(Sheet1!J34,Sheet2!$A$2:$C$44,2,FALSE)&amp;TEXT(Sheet1!L34,"00")&amp;TEXT(Sheet1!M34,"00"),VLOOKUP(Sheet1!J34,Sheet2!$A$2:$C$44,2,FALSE)&amp;TEXT(Sheet1!K34,"00")&amp;TEXT(Sheet1!L34,"00")&amp;IF(Sheet1!N34="手",TEXT(Sheet1!M34,"0"),TEXT(Sheet1!M34,"00"))))</f>
      </c>
      <c r="I26" s="2">
        <f>IF(Sheet1!O34="","",IF(VLOOKUP(Sheet1!O34,Sheet2!$A$2:$C$44,3,FALSE)&gt;=71,VLOOKUP(Sheet1!O34,Sheet2!$A$2:$C$44,2,FALSE)&amp;TEXT(Sheet1!Q34,"00")&amp;TEXT(Sheet1!R34,"00"),VLOOKUP(Sheet1!O34,Sheet2!$A$2:$C$44,2,FALSE)&amp;TEXT(Sheet1!P34,"00")&amp;TEXT(Sheet1!Q34,"00")&amp;IF(Sheet1!S34="手",TEXT(Sheet1!R34,"0"),TEXT(Sheet1!R34,"00"))))</f>
      </c>
      <c r="J26" s="2">
        <f>IF(Sheet1!T34="","",IF(VLOOKUP(Sheet1!T34,Sheet2!$A$2:$C$44,3,FALSE)&gt;=71,VLOOKUP(Sheet1!T34,Sheet2!$A$2:$C$44,2,FALSE)&amp;TEXT(Sheet1!V34,"00")&amp;TEXT(Sheet1!W34,"00"),VLOOKUP(Sheet1!T34,Sheet2!$A$2:$C$44,2,FALSE)&amp;TEXT(Sheet1!U34,"00")&amp;TEXT(Sheet1!V34,"00")&amp;IF(Sheet1!X34="手",TEXT(Sheet1!W34,"0"),TEXT(Sheet1!W34,"00"))))</f>
      </c>
      <c r="K26" s="2">
        <f>IF(Sheet1!AA34="","","●")</f>
      </c>
      <c r="L26" s="2">
        <f>IF(Sheet1!AB34="","","▲")</f>
      </c>
      <c r="M26" s="2">
        <f>IF(Sheet1!AC34="","","★")</f>
      </c>
      <c r="N26" s="2">
        <f>IF(Sheet1!AD34="","","▼")</f>
      </c>
      <c r="O26" s="2">
        <f>IF(Sheet1!AE34="","",Sheet1!AE34)</f>
      </c>
    </row>
    <row r="27" spans="1:15" s="2" customFormat="1" ht="12.75">
      <c r="A27" s="2">
        <f>IF(B27="","",IF(LEN(Sheet1!$E$4)=3,D27*100000000+E27*1000000+MID(F27,3,1)*100000+G27*100,D27*100000000+E27*1000000+MID(F27,3,2)*10000+G27))</f>
      </c>
      <c r="B27" s="2">
        <f>IF(Sheet1!C35="","",IF(Sheet1!Z35=2,Sheet1!C35&amp;"      "&amp;Sheet1!D35&amp;" "&amp;Sheet1!G35,IF(Sheet1!Z35=3,Sheet1!C35&amp;"    "&amp;Sheet1!D35&amp;" "&amp;Sheet1!G35,IF(Sheet1!Z35=4,Sheet1!C35&amp;"  "&amp;Sheet1!D35&amp;" "&amp;Sheet1!G35,IF(Sheet1!Z35&gt;=5,Sheet1!C35&amp;Sheet1!D35&amp;" "&amp;Sheet1!G35,"")))))</f>
      </c>
      <c r="C27" s="2">
        <f>IF(Sheet1!E35="","",Sheet1!E35&amp;" "&amp;Sheet1!F35)</f>
      </c>
      <c r="D27" s="2">
        <f>IF(Sheet1!H35="","",IF(Sheet1!H35="女",2,1))</f>
      </c>
      <c r="E27" s="2">
        <f>IF(Sheet1!I35="","",VLOOKUP(Sheet1!I35,Sheet2!$E$2:$F$50,2,FALSE))</f>
      </c>
      <c r="F27" s="2">
        <f>IF(B27="","",IF(LEN(Sheet1!$E$4)=3,VALUE(285&amp;Sheet1!$E$4),VALUE(28&amp;Sheet1!$E$4)))</f>
      </c>
      <c r="G27" s="2">
        <f>IF(Sheet1!B35="","",VALUE(Sheet1!B35))</f>
      </c>
      <c r="H27" s="2">
        <f>IF(Sheet1!J35="","",IF(VLOOKUP(Sheet1!J35,Sheet2!$A$2:$C$44,3,FALSE)&gt;=71,VLOOKUP(Sheet1!J35,Sheet2!$A$2:$C$44,2,FALSE)&amp;TEXT(Sheet1!L35,"00")&amp;TEXT(Sheet1!M35,"00"),VLOOKUP(Sheet1!J35,Sheet2!$A$2:$C$44,2,FALSE)&amp;TEXT(Sheet1!K35,"00")&amp;TEXT(Sheet1!L35,"00")&amp;IF(Sheet1!N35="手",TEXT(Sheet1!M35,"0"),TEXT(Sheet1!M35,"00"))))</f>
      </c>
      <c r="I27" s="2">
        <f>IF(Sheet1!O35="","",IF(VLOOKUP(Sheet1!O35,Sheet2!$A$2:$C$44,3,FALSE)&gt;=71,VLOOKUP(Sheet1!O35,Sheet2!$A$2:$C$44,2,FALSE)&amp;TEXT(Sheet1!Q35,"00")&amp;TEXT(Sheet1!R35,"00"),VLOOKUP(Sheet1!O35,Sheet2!$A$2:$C$44,2,FALSE)&amp;TEXT(Sheet1!P35,"00")&amp;TEXT(Sheet1!Q35,"00")&amp;IF(Sheet1!S35="手",TEXT(Sheet1!R35,"0"),TEXT(Sheet1!R35,"00"))))</f>
      </c>
      <c r="J27" s="2">
        <f>IF(Sheet1!T35="","",IF(VLOOKUP(Sheet1!T35,Sheet2!$A$2:$C$44,3,FALSE)&gt;=71,VLOOKUP(Sheet1!T35,Sheet2!$A$2:$C$44,2,FALSE)&amp;TEXT(Sheet1!V35,"00")&amp;TEXT(Sheet1!W35,"00"),VLOOKUP(Sheet1!T35,Sheet2!$A$2:$C$44,2,FALSE)&amp;TEXT(Sheet1!U35,"00")&amp;TEXT(Sheet1!V35,"00")&amp;IF(Sheet1!X35="手",TEXT(Sheet1!W35,"0"),TEXT(Sheet1!W35,"00"))))</f>
      </c>
      <c r="K27" s="2">
        <f>IF(Sheet1!AA35="","","●")</f>
      </c>
      <c r="L27" s="2">
        <f>IF(Sheet1!AB35="","","▲")</f>
      </c>
      <c r="M27" s="2">
        <f>IF(Sheet1!AC35="","","★")</f>
      </c>
      <c r="N27" s="2">
        <f>IF(Sheet1!AD35="","","▼")</f>
      </c>
      <c r="O27" s="2">
        <f>IF(Sheet1!AE35="","",Sheet1!AE35)</f>
      </c>
    </row>
    <row r="28" spans="1:15" s="2" customFormat="1" ht="12.75">
      <c r="A28" s="2">
        <f>IF(B28="","",IF(LEN(Sheet1!$E$4)=3,D28*100000000+E28*1000000+MID(F28,3,1)*100000+G28*100,D28*100000000+E28*1000000+MID(F28,3,2)*10000+G28))</f>
      </c>
      <c r="B28" s="2">
        <f>IF(Sheet1!C36="","",IF(Sheet1!Z36=2,Sheet1!C36&amp;"      "&amp;Sheet1!D36&amp;" "&amp;Sheet1!G36,IF(Sheet1!Z36=3,Sheet1!C36&amp;"    "&amp;Sheet1!D36&amp;" "&amp;Sheet1!G36,IF(Sheet1!Z36=4,Sheet1!C36&amp;"  "&amp;Sheet1!D36&amp;" "&amp;Sheet1!G36,IF(Sheet1!Z36&gt;=5,Sheet1!C36&amp;Sheet1!D36&amp;" "&amp;Sheet1!G36,"")))))</f>
      </c>
      <c r="C28" s="2">
        <f>IF(Sheet1!E36="","",Sheet1!E36&amp;" "&amp;Sheet1!F36)</f>
      </c>
      <c r="D28" s="2">
        <f>IF(Sheet1!H36="","",IF(Sheet1!H36="女",2,1))</f>
      </c>
      <c r="E28" s="2">
        <f>IF(Sheet1!I36="","",VLOOKUP(Sheet1!I36,Sheet2!$E$2:$F$50,2,FALSE))</f>
      </c>
      <c r="F28" s="2">
        <f>IF(B28="","",IF(LEN(Sheet1!$E$4)=3,VALUE(285&amp;Sheet1!$E$4),VALUE(28&amp;Sheet1!$E$4)))</f>
      </c>
      <c r="G28" s="2">
        <f>IF(Sheet1!B36="","",VALUE(Sheet1!B36))</f>
      </c>
      <c r="H28" s="2">
        <f>IF(Sheet1!J36="","",IF(VLOOKUP(Sheet1!J36,Sheet2!$A$2:$C$44,3,FALSE)&gt;=71,VLOOKUP(Sheet1!J36,Sheet2!$A$2:$C$44,2,FALSE)&amp;TEXT(Sheet1!L36,"00")&amp;TEXT(Sheet1!M36,"00"),VLOOKUP(Sheet1!J36,Sheet2!$A$2:$C$44,2,FALSE)&amp;TEXT(Sheet1!K36,"00")&amp;TEXT(Sheet1!L36,"00")&amp;IF(Sheet1!N36="手",TEXT(Sheet1!M36,"0"),TEXT(Sheet1!M36,"00"))))</f>
      </c>
      <c r="I28" s="2">
        <f>IF(Sheet1!O36="","",IF(VLOOKUP(Sheet1!O36,Sheet2!$A$2:$C$44,3,FALSE)&gt;=71,VLOOKUP(Sheet1!O36,Sheet2!$A$2:$C$44,2,FALSE)&amp;TEXT(Sheet1!Q36,"00")&amp;TEXT(Sheet1!R36,"00"),VLOOKUP(Sheet1!O36,Sheet2!$A$2:$C$44,2,FALSE)&amp;TEXT(Sheet1!P36,"00")&amp;TEXT(Sheet1!Q36,"00")&amp;IF(Sheet1!S36="手",TEXT(Sheet1!R36,"0"),TEXT(Sheet1!R36,"00"))))</f>
      </c>
      <c r="J28" s="2">
        <f>IF(Sheet1!T36="","",IF(VLOOKUP(Sheet1!T36,Sheet2!$A$2:$C$44,3,FALSE)&gt;=71,VLOOKUP(Sheet1!T36,Sheet2!$A$2:$C$44,2,FALSE)&amp;TEXT(Sheet1!V36,"00")&amp;TEXT(Sheet1!W36,"00"),VLOOKUP(Sheet1!T36,Sheet2!$A$2:$C$44,2,FALSE)&amp;TEXT(Sheet1!U36,"00")&amp;TEXT(Sheet1!V36,"00")&amp;IF(Sheet1!X36="手",TEXT(Sheet1!W36,"0"),TEXT(Sheet1!W36,"00"))))</f>
      </c>
      <c r="K28" s="2">
        <f>IF(Sheet1!AA36="","","●")</f>
      </c>
      <c r="L28" s="2">
        <f>IF(Sheet1!AB36="","","▲")</f>
      </c>
      <c r="M28" s="2">
        <f>IF(Sheet1!AC36="","","★")</f>
      </c>
      <c r="N28" s="2">
        <f>IF(Sheet1!AD36="","","▼")</f>
      </c>
      <c r="O28" s="2">
        <f>IF(Sheet1!AE36="","",Sheet1!AE36)</f>
      </c>
    </row>
    <row r="29" spans="1:15" s="2" customFormat="1" ht="12.75">
      <c r="A29" s="2">
        <f>IF(B29="","",IF(LEN(Sheet1!$E$4)=3,D29*100000000+E29*1000000+MID(F29,3,1)*100000+G29*100,D29*100000000+E29*1000000+MID(F29,3,2)*10000+G29))</f>
      </c>
      <c r="B29" s="2">
        <f>IF(Sheet1!C37="","",IF(Sheet1!Z37=2,Sheet1!C37&amp;"      "&amp;Sheet1!D37&amp;" "&amp;Sheet1!G37,IF(Sheet1!Z37=3,Sheet1!C37&amp;"    "&amp;Sheet1!D37&amp;" "&amp;Sheet1!G37,IF(Sheet1!Z37=4,Sheet1!C37&amp;"  "&amp;Sheet1!D37&amp;" "&amp;Sheet1!G37,IF(Sheet1!Z37&gt;=5,Sheet1!C37&amp;Sheet1!D37&amp;" "&amp;Sheet1!G37,"")))))</f>
      </c>
      <c r="C29" s="2">
        <f>IF(Sheet1!E37="","",Sheet1!E37&amp;" "&amp;Sheet1!F37)</f>
      </c>
      <c r="D29" s="2">
        <f>IF(Sheet1!H37="","",IF(Sheet1!H37="女",2,1))</f>
      </c>
      <c r="E29" s="2">
        <f>IF(Sheet1!I37="","",VLOOKUP(Sheet1!I37,Sheet2!$E$2:$F$50,2,FALSE))</f>
      </c>
      <c r="F29" s="2">
        <f>IF(B29="","",IF(LEN(Sheet1!$E$4)=3,VALUE(285&amp;Sheet1!$E$4),VALUE(28&amp;Sheet1!$E$4)))</f>
      </c>
      <c r="G29" s="2">
        <f>IF(Sheet1!B37="","",VALUE(Sheet1!B37))</f>
      </c>
      <c r="H29" s="2">
        <f>IF(Sheet1!J37="","",IF(VLOOKUP(Sheet1!J37,Sheet2!$A$2:$C$44,3,FALSE)&gt;=71,VLOOKUP(Sheet1!J37,Sheet2!$A$2:$C$44,2,FALSE)&amp;TEXT(Sheet1!L37,"00")&amp;TEXT(Sheet1!M37,"00"),VLOOKUP(Sheet1!J37,Sheet2!$A$2:$C$44,2,FALSE)&amp;TEXT(Sheet1!K37,"00")&amp;TEXT(Sheet1!L37,"00")&amp;IF(Sheet1!N37="手",TEXT(Sheet1!M37,"0"),TEXT(Sheet1!M37,"00"))))</f>
      </c>
      <c r="I29" s="2">
        <f>IF(Sheet1!O37="","",IF(VLOOKUP(Sheet1!O37,Sheet2!$A$2:$C$44,3,FALSE)&gt;=71,VLOOKUP(Sheet1!O37,Sheet2!$A$2:$C$44,2,FALSE)&amp;TEXT(Sheet1!Q37,"00")&amp;TEXT(Sheet1!R37,"00"),VLOOKUP(Sheet1!O37,Sheet2!$A$2:$C$44,2,FALSE)&amp;TEXT(Sheet1!P37,"00")&amp;TEXT(Sheet1!Q37,"00")&amp;IF(Sheet1!S37="手",TEXT(Sheet1!R37,"0"),TEXT(Sheet1!R37,"00"))))</f>
      </c>
      <c r="J29" s="2">
        <f>IF(Sheet1!T37="","",IF(VLOOKUP(Sheet1!T37,Sheet2!$A$2:$C$44,3,FALSE)&gt;=71,VLOOKUP(Sheet1!T37,Sheet2!$A$2:$C$44,2,FALSE)&amp;TEXT(Sheet1!V37,"00")&amp;TEXT(Sheet1!W37,"00"),VLOOKUP(Sheet1!T37,Sheet2!$A$2:$C$44,2,FALSE)&amp;TEXT(Sheet1!U37,"00")&amp;TEXT(Sheet1!V37,"00")&amp;IF(Sheet1!X37="手",TEXT(Sheet1!W37,"0"),TEXT(Sheet1!W37,"00"))))</f>
      </c>
      <c r="K29" s="2">
        <f>IF(Sheet1!AA37="","","●")</f>
      </c>
      <c r="L29" s="2">
        <f>IF(Sheet1!AB37="","","▲")</f>
      </c>
      <c r="M29" s="2">
        <f>IF(Sheet1!AC37="","","★")</f>
      </c>
      <c r="N29" s="2">
        <f>IF(Sheet1!AD37="","","▼")</f>
      </c>
      <c r="O29" s="2">
        <f>IF(Sheet1!AE37="","",Sheet1!AE37)</f>
      </c>
    </row>
    <row r="30" spans="1:15" s="2" customFormat="1" ht="12.75">
      <c r="A30" s="2">
        <f>IF(B30="","",IF(LEN(Sheet1!$E$4)=3,D30*100000000+E30*1000000+MID(F30,3,1)*100000+G30*100,D30*100000000+E30*1000000+MID(F30,3,2)*10000+G30))</f>
      </c>
      <c r="B30" s="2">
        <f>IF(Sheet1!C38="","",IF(Sheet1!Z38=2,Sheet1!C38&amp;"      "&amp;Sheet1!D38&amp;" "&amp;Sheet1!G38,IF(Sheet1!Z38=3,Sheet1!C38&amp;"    "&amp;Sheet1!D38&amp;" "&amp;Sheet1!G38,IF(Sheet1!Z38=4,Sheet1!C38&amp;"  "&amp;Sheet1!D38&amp;" "&amp;Sheet1!G38,IF(Sheet1!Z38&gt;=5,Sheet1!C38&amp;Sheet1!D38&amp;" "&amp;Sheet1!G38,"")))))</f>
      </c>
      <c r="C30" s="2">
        <f>IF(Sheet1!E38="","",Sheet1!E38&amp;" "&amp;Sheet1!F38)</f>
      </c>
      <c r="D30" s="2">
        <f>IF(Sheet1!H38="","",IF(Sheet1!H38="女",2,1))</f>
      </c>
      <c r="E30" s="2">
        <f>IF(Sheet1!I38="","",VLOOKUP(Sheet1!I38,Sheet2!$E$2:$F$50,2,FALSE))</f>
      </c>
      <c r="F30" s="2">
        <f>IF(B30="","",IF(LEN(Sheet1!$E$4)=3,VALUE(285&amp;Sheet1!$E$4),VALUE(28&amp;Sheet1!$E$4)))</f>
      </c>
      <c r="G30" s="2">
        <f>IF(Sheet1!B38="","",VALUE(Sheet1!B38))</f>
      </c>
      <c r="H30" s="2">
        <f>IF(Sheet1!J38="","",IF(VLOOKUP(Sheet1!J38,Sheet2!$A$2:$C$44,3,FALSE)&gt;=71,VLOOKUP(Sheet1!J38,Sheet2!$A$2:$C$44,2,FALSE)&amp;TEXT(Sheet1!L38,"00")&amp;TEXT(Sheet1!M38,"00"),VLOOKUP(Sheet1!J38,Sheet2!$A$2:$C$44,2,FALSE)&amp;TEXT(Sheet1!K38,"00")&amp;TEXT(Sheet1!L38,"00")&amp;IF(Sheet1!N38="手",TEXT(Sheet1!M38,"0"),TEXT(Sheet1!M38,"00"))))</f>
      </c>
      <c r="I30" s="2">
        <f>IF(Sheet1!O38="","",IF(VLOOKUP(Sheet1!O38,Sheet2!$A$2:$C$44,3,FALSE)&gt;=71,VLOOKUP(Sheet1!O38,Sheet2!$A$2:$C$44,2,FALSE)&amp;TEXT(Sheet1!Q38,"00")&amp;TEXT(Sheet1!R38,"00"),VLOOKUP(Sheet1!O38,Sheet2!$A$2:$C$44,2,FALSE)&amp;TEXT(Sheet1!P38,"00")&amp;TEXT(Sheet1!Q38,"00")&amp;IF(Sheet1!S38="手",TEXT(Sheet1!R38,"0"),TEXT(Sheet1!R38,"00"))))</f>
      </c>
      <c r="J30" s="2">
        <f>IF(Sheet1!T38="","",IF(VLOOKUP(Sheet1!T38,Sheet2!$A$2:$C$44,3,FALSE)&gt;=71,VLOOKUP(Sheet1!T38,Sheet2!$A$2:$C$44,2,FALSE)&amp;TEXT(Sheet1!V38,"00")&amp;TEXT(Sheet1!W38,"00"),VLOOKUP(Sheet1!T38,Sheet2!$A$2:$C$44,2,FALSE)&amp;TEXT(Sheet1!U38,"00")&amp;TEXT(Sheet1!V38,"00")&amp;IF(Sheet1!X38="手",TEXT(Sheet1!W38,"0"),TEXT(Sheet1!W38,"00"))))</f>
      </c>
      <c r="K30" s="2">
        <f>IF(Sheet1!AA38="","","●")</f>
      </c>
      <c r="L30" s="2">
        <f>IF(Sheet1!AB38="","","▲")</f>
      </c>
      <c r="M30" s="2">
        <f>IF(Sheet1!AC38="","","★")</f>
      </c>
      <c r="N30" s="2">
        <f>IF(Sheet1!AD38="","","▼")</f>
      </c>
      <c r="O30" s="2">
        <f>IF(Sheet1!AE38="","",Sheet1!AE38)</f>
      </c>
    </row>
    <row r="31" spans="1:15" s="2" customFormat="1" ht="12.75">
      <c r="A31" s="2">
        <f>IF(B31="","",IF(LEN(Sheet1!$E$4)=3,D31*100000000+E31*1000000+MID(F31,3,1)*100000+G31*100,D31*100000000+E31*1000000+MID(F31,3,2)*10000+G31))</f>
      </c>
      <c r="B31" s="2">
        <f>IF(Sheet1!C39="","",IF(Sheet1!Z39=2,Sheet1!C39&amp;"      "&amp;Sheet1!D39&amp;" "&amp;Sheet1!G39,IF(Sheet1!Z39=3,Sheet1!C39&amp;"    "&amp;Sheet1!D39&amp;" "&amp;Sheet1!G39,IF(Sheet1!Z39=4,Sheet1!C39&amp;"  "&amp;Sheet1!D39&amp;" "&amp;Sheet1!G39,IF(Sheet1!Z39&gt;=5,Sheet1!C39&amp;Sheet1!D39&amp;" "&amp;Sheet1!G39,"")))))</f>
      </c>
      <c r="C31" s="2">
        <f>IF(Sheet1!E39="","",Sheet1!E39&amp;" "&amp;Sheet1!F39)</f>
      </c>
      <c r="D31" s="2">
        <f>IF(Sheet1!H39="","",IF(Sheet1!H39="女",2,1))</f>
      </c>
      <c r="E31" s="2">
        <f>IF(Sheet1!I39="","",VLOOKUP(Sheet1!I39,Sheet2!$E$2:$F$50,2,FALSE))</f>
      </c>
      <c r="F31" s="2">
        <f>IF(B31="","",IF(LEN(Sheet1!$E$4)=3,VALUE(285&amp;Sheet1!$E$4),VALUE(28&amp;Sheet1!$E$4)))</f>
      </c>
      <c r="G31" s="2">
        <f>IF(Sheet1!B39="","",VALUE(Sheet1!B39))</f>
      </c>
      <c r="H31" s="2">
        <f>IF(Sheet1!J39="","",IF(VLOOKUP(Sheet1!J39,Sheet2!$A$2:$C$44,3,FALSE)&gt;=71,VLOOKUP(Sheet1!J39,Sheet2!$A$2:$C$44,2,FALSE)&amp;TEXT(Sheet1!L39,"00")&amp;TEXT(Sheet1!M39,"00"),VLOOKUP(Sheet1!J39,Sheet2!$A$2:$C$44,2,FALSE)&amp;TEXT(Sheet1!K39,"00")&amp;TEXT(Sheet1!L39,"00")&amp;IF(Sheet1!N39="手",TEXT(Sheet1!M39,"0"),TEXT(Sheet1!M39,"00"))))</f>
      </c>
      <c r="I31" s="2">
        <f>IF(Sheet1!O39="","",IF(VLOOKUP(Sheet1!O39,Sheet2!$A$2:$C$44,3,FALSE)&gt;=71,VLOOKUP(Sheet1!O39,Sheet2!$A$2:$C$44,2,FALSE)&amp;TEXT(Sheet1!Q39,"00")&amp;TEXT(Sheet1!R39,"00"),VLOOKUP(Sheet1!O39,Sheet2!$A$2:$C$44,2,FALSE)&amp;TEXT(Sheet1!P39,"00")&amp;TEXT(Sheet1!Q39,"00")&amp;IF(Sheet1!S39="手",TEXT(Sheet1!R39,"0"),TEXT(Sheet1!R39,"00"))))</f>
      </c>
      <c r="J31" s="2">
        <f>IF(Sheet1!T39="","",IF(VLOOKUP(Sheet1!T39,Sheet2!$A$2:$C$44,3,FALSE)&gt;=71,VLOOKUP(Sheet1!T39,Sheet2!$A$2:$C$44,2,FALSE)&amp;TEXT(Sheet1!V39,"00")&amp;TEXT(Sheet1!W39,"00"),VLOOKUP(Sheet1!T39,Sheet2!$A$2:$C$44,2,FALSE)&amp;TEXT(Sheet1!U39,"00")&amp;TEXT(Sheet1!V39,"00")&amp;IF(Sheet1!X39="手",TEXT(Sheet1!W39,"0"),TEXT(Sheet1!W39,"00"))))</f>
      </c>
      <c r="K31" s="2">
        <f>IF(Sheet1!AA39="","","●")</f>
      </c>
      <c r="L31" s="2">
        <f>IF(Sheet1!AB39="","","▲")</f>
      </c>
      <c r="M31" s="2">
        <f>IF(Sheet1!AC39="","","★")</f>
      </c>
      <c r="N31" s="2">
        <f>IF(Sheet1!AD39="","","▼")</f>
      </c>
      <c r="O31" s="2">
        <f>IF(Sheet1!AE39="","",Sheet1!AE39)</f>
      </c>
    </row>
    <row r="32" spans="1:15" s="2" customFormat="1" ht="12.75">
      <c r="A32" s="2">
        <f>IF(B32="","",IF(LEN(Sheet1!$E$4)=3,D32*100000000+E32*1000000+MID(F32,3,1)*100000+G32*100,D32*100000000+E32*1000000+MID(F32,3,2)*10000+G32))</f>
      </c>
      <c r="B32" s="2">
        <f>IF(Sheet1!C40="","",IF(Sheet1!Z40=2,Sheet1!C40&amp;"      "&amp;Sheet1!D40&amp;" "&amp;Sheet1!G40,IF(Sheet1!Z40=3,Sheet1!C40&amp;"    "&amp;Sheet1!D40&amp;" "&amp;Sheet1!G40,IF(Sheet1!Z40=4,Sheet1!C40&amp;"  "&amp;Sheet1!D40&amp;" "&amp;Sheet1!G40,IF(Sheet1!Z40&gt;=5,Sheet1!C40&amp;Sheet1!D40&amp;" "&amp;Sheet1!G40,"")))))</f>
      </c>
      <c r="C32" s="2">
        <f>IF(Sheet1!E40="","",Sheet1!E40&amp;" "&amp;Sheet1!F40)</f>
      </c>
      <c r="D32" s="2">
        <f>IF(Sheet1!H40="","",IF(Sheet1!H40="女",2,1))</f>
      </c>
      <c r="E32" s="2">
        <f>IF(Sheet1!I40="","",VLOOKUP(Sheet1!I40,Sheet2!$E$2:$F$50,2,FALSE))</f>
      </c>
      <c r="F32" s="2">
        <f>IF(B32="","",IF(LEN(Sheet1!$E$4)=3,VALUE(285&amp;Sheet1!$E$4),VALUE(28&amp;Sheet1!$E$4)))</f>
      </c>
      <c r="G32" s="2">
        <f>IF(Sheet1!B40="","",VALUE(Sheet1!B40))</f>
      </c>
      <c r="H32" s="2">
        <f>IF(Sheet1!J40="","",IF(VLOOKUP(Sheet1!J40,Sheet2!$A$2:$C$44,3,FALSE)&gt;=71,VLOOKUP(Sheet1!J40,Sheet2!$A$2:$C$44,2,FALSE)&amp;TEXT(Sheet1!L40,"00")&amp;TEXT(Sheet1!M40,"00"),VLOOKUP(Sheet1!J40,Sheet2!$A$2:$C$44,2,FALSE)&amp;TEXT(Sheet1!K40,"00")&amp;TEXT(Sheet1!L40,"00")&amp;IF(Sheet1!N40="手",TEXT(Sheet1!M40,"0"),TEXT(Sheet1!M40,"00"))))</f>
      </c>
      <c r="I32" s="2">
        <f>IF(Sheet1!O40="","",IF(VLOOKUP(Sheet1!O40,Sheet2!$A$2:$C$44,3,FALSE)&gt;=71,VLOOKUP(Sheet1!O40,Sheet2!$A$2:$C$44,2,FALSE)&amp;TEXT(Sheet1!Q40,"00")&amp;TEXT(Sheet1!R40,"00"),VLOOKUP(Sheet1!O40,Sheet2!$A$2:$C$44,2,FALSE)&amp;TEXT(Sheet1!P40,"00")&amp;TEXT(Sheet1!Q40,"00")&amp;IF(Sheet1!S40="手",TEXT(Sheet1!R40,"0"),TEXT(Sheet1!R40,"00"))))</f>
      </c>
      <c r="J32" s="2">
        <f>IF(Sheet1!T40="","",IF(VLOOKUP(Sheet1!T40,Sheet2!$A$2:$C$44,3,FALSE)&gt;=71,VLOOKUP(Sheet1!T40,Sheet2!$A$2:$C$44,2,FALSE)&amp;TEXT(Sheet1!V40,"00")&amp;TEXT(Sheet1!W40,"00"),VLOOKUP(Sheet1!T40,Sheet2!$A$2:$C$44,2,FALSE)&amp;TEXT(Sheet1!U40,"00")&amp;TEXT(Sheet1!V40,"00")&amp;IF(Sheet1!X40="手",TEXT(Sheet1!W40,"0"),TEXT(Sheet1!W40,"00"))))</f>
      </c>
      <c r="K32" s="2">
        <f>IF(Sheet1!AA40="","","●")</f>
      </c>
      <c r="L32" s="2">
        <f>IF(Sheet1!AB40="","","▲")</f>
      </c>
      <c r="M32" s="2">
        <f>IF(Sheet1!AC40="","","★")</f>
      </c>
      <c r="N32" s="2">
        <f>IF(Sheet1!AD40="","","▼")</f>
      </c>
      <c r="O32" s="2">
        <f>IF(Sheet1!AE40="","",Sheet1!AE40)</f>
      </c>
    </row>
    <row r="33" spans="1:15" s="2" customFormat="1" ht="12.75">
      <c r="A33" s="2">
        <f>IF(B33="","",IF(LEN(Sheet1!$E$4)=3,D33*100000000+E33*1000000+MID(F33,3,1)*100000+G33*100,D33*100000000+E33*1000000+MID(F33,3,2)*10000+G33))</f>
      </c>
      <c r="B33" s="2">
        <f>IF(Sheet1!C41="","",IF(Sheet1!Z41=2,Sheet1!C41&amp;"      "&amp;Sheet1!D41&amp;" "&amp;Sheet1!G41,IF(Sheet1!Z41=3,Sheet1!C41&amp;"    "&amp;Sheet1!D41&amp;" "&amp;Sheet1!G41,IF(Sheet1!Z41=4,Sheet1!C41&amp;"  "&amp;Sheet1!D41&amp;" "&amp;Sheet1!G41,IF(Sheet1!Z41&gt;=5,Sheet1!C41&amp;Sheet1!D41&amp;" "&amp;Sheet1!G41,"")))))</f>
      </c>
      <c r="C33" s="2">
        <f>IF(Sheet1!E41="","",Sheet1!E41&amp;" "&amp;Sheet1!F41)</f>
      </c>
      <c r="D33" s="2">
        <f>IF(Sheet1!H41="","",IF(Sheet1!H41="女",2,1))</f>
      </c>
      <c r="E33" s="2">
        <f>IF(Sheet1!I41="","",VLOOKUP(Sheet1!I41,Sheet2!$E$2:$F$50,2,FALSE))</f>
      </c>
      <c r="F33" s="2">
        <f>IF(B33="","",IF(LEN(Sheet1!$E$4)=3,VALUE(285&amp;Sheet1!$E$4),VALUE(28&amp;Sheet1!$E$4)))</f>
      </c>
      <c r="G33" s="2">
        <f>IF(Sheet1!B41="","",VALUE(Sheet1!B41))</f>
      </c>
      <c r="H33" s="2">
        <f>IF(Sheet1!J41="","",IF(VLOOKUP(Sheet1!J41,Sheet2!$A$2:$C$44,3,FALSE)&gt;=71,VLOOKUP(Sheet1!J41,Sheet2!$A$2:$C$44,2,FALSE)&amp;TEXT(Sheet1!L41,"00")&amp;TEXT(Sheet1!M41,"00"),VLOOKUP(Sheet1!J41,Sheet2!$A$2:$C$44,2,FALSE)&amp;TEXT(Sheet1!K41,"00")&amp;TEXT(Sheet1!L41,"00")&amp;IF(Sheet1!N41="手",TEXT(Sheet1!M41,"0"),TEXT(Sheet1!M41,"00"))))</f>
      </c>
      <c r="I33" s="2">
        <f>IF(Sheet1!O41="","",IF(VLOOKUP(Sheet1!O41,Sheet2!$A$2:$C$44,3,FALSE)&gt;=71,VLOOKUP(Sheet1!O41,Sheet2!$A$2:$C$44,2,FALSE)&amp;TEXT(Sheet1!Q41,"00")&amp;TEXT(Sheet1!R41,"00"),VLOOKUP(Sheet1!O41,Sheet2!$A$2:$C$44,2,FALSE)&amp;TEXT(Sheet1!P41,"00")&amp;TEXT(Sheet1!Q41,"00")&amp;IF(Sheet1!S41="手",TEXT(Sheet1!R41,"0"),TEXT(Sheet1!R41,"00"))))</f>
      </c>
      <c r="J33" s="2">
        <f>IF(Sheet1!T41="","",IF(VLOOKUP(Sheet1!T41,Sheet2!$A$2:$C$44,3,FALSE)&gt;=71,VLOOKUP(Sheet1!T41,Sheet2!$A$2:$C$44,2,FALSE)&amp;TEXT(Sheet1!V41,"00")&amp;TEXT(Sheet1!W41,"00"),VLOOKUP(Sheet1!T41,Sheet2!$A$2:$C$44,2,FALSE)&amp;TEXT(Sheet1!U41,"00")&amp;TEXT(Sheet1!V41,"00")&amp;IF(Sheet1!X41="手",TEXT(Sheet1!W41,"0"),TEXT(Sheet1!W41,"00"))))</f>
      </c>
      <c r="K33" s="2">
        <f>IF(Sheet1!AA41="","","●")</f>
      </c>
      <c r="L33" s="2">
        <f>IF(Sheet1!AB41="","","▲")</f>
      </c>
      <c r="M33" s="2">
        <f>IF(Sheet1!AC41="","","★")</f>
      </c>
      <c r="N33" s="2">
        <f>IF(Sheet1!AD41="","","▼")</f>
      </c>
      <c r="O33" s="2">
        <f>IF(Sheet1!AE41="","",Sheet1!AE41)</f>
      </c>
    </row>
    <row r="34" spans="1:15" s="2" customFormat="1" ht="12.75">
      <c r="A34" s="2">
        <f>IF(B34="","",IF(LEN(Sheet1!$E$4)=3,D34*100000000+E34*1000000+MID(F34,3,1)*100000+G34*100,D34*100000000+E34*1000000+MID(F34,3,2)*10000+G34))</f>
      </c>
      <c r="B34" s="2">
        <f>IF(Sheet1!C42="","",IF(Sheet1!Z42=2,Sheet1!C42&amp;"      "&amp;Sheet1!D42&amp;" "&amp;Sheet1!G42,IF(Sheet1!Z42=3,Sheet1!C42&amp;"    "&amp;Sheet1!D42&amp;" "&amp;Sheet1!G42,IF(Sheet1!Z42=4,Sheet1!C42&amp;"  "&amp;Sheet1!D42&amp;" "&amp;Sheet1!G42,IF(Sheet1!Z42&gt;=5,Sheet1!C42&amp;Sheet1!D42&amp;" "&amp;Sheet1!G42,"")))))</f>
      </c>
      <c r="C34" s="2">
        <f>IF(Sheet1!E42="","",Sheet1!E42&amp;" "&amp;Sheet1!F42)</f>
      </c>
      <c r="D34" s="2">
        <f>IF(Sheet1!H42="","",IF(Sheet1!H42="女",2,1))</f>
      </c>
      <c r="E34" s="2">
        <f>IF(Sheet1!I42="","",VLOOKUP(Sheet1!I42,Sheet2!$E$2:$F$50,2,FALSE))</f>
      </c>
      <c r="F34" s="2">
        <f>IF(B34="","",IF(LEN(Sheet1!$E$4)=3,VALUE(285&amp;Sheet1!$E$4),VALUE(28&amp;Sheet1!$E$4)))</f>
      </c>
      <c r="G34" s="2">
        <f>IF(Sheet1!B42="","",VALUE(Sheet1!B42))</f>
      </c>
      <c r="H34" s="2">
        <f>IF(Sheet1!J42="","",IF(VLOOKUP(Sheet1!J42,Sheet2!$A$2:$C$44,3,FALSE)&gt;=71,VLOOKUP(Sheet1!J42,Sheet2!$A$2:$C$44,2,FALSE)&amp;TEXT(Sheet1!L42,"00")&amp;TEXT(Sheet1!M42,"00"),VLOOKUP(Sheet1!J42,Sheet2!$A$2:$C$44,2,FALSE)&amp;TEXT(Sheet1!K42,"00")&amp;TEXT(Sheet1!L42,"00")&amp;IF(Sheet1!N42="手",TEXT(Sheet1!M42,"0"),TEXT(Sheet1!M42,"00"))))</f>
      </c>
      <c r="I34" s="2">
        <f>IF(Sheet1!O42="","",IF(VLOOKUP(Sheet1!O42,Sheet2!$A$2:$C$44,3,FALSE)&gt;=71,VLOOKUP(Sheet1!O42,Sheet2!$A$2:$C$44,2,FALSE)&amp;TEXT(Sheet1!Q42,"00")&amp;TEXT(Sheet1!R42,"00"),VLOOKUP(Sheet1!O42,Sheet2!$A$2:$C$44,2,FALSE)&amp;TEXT(Sheet1!P42,"00")&amp;TEXT(Sheet1!Q42,"00")&amp;IF(Sheet1!S42="手",TEXT(Sheet1!R42,"0"),TEXT(Sheet1!R42,"00"))))</f>
      </c>
      <c r="J34" s="2">
        <f>IF(Sheet1!T42="","",IF(VLOOKUP(Sheet1!T42,Sheet2!$A$2:$C$44,3,FALSE)&gt;=71,VLOOKUP(Sheet1!T42,Sheet2!$A$2:$C$44,2,FALSE)&amp;TEXT(Sheet1!V42,"00")&amp;TEXT(Sheet1!W42,"00"),VLOOKUP(Sheet1!T42,Sheet2!$A$2:$C$44,2,FALSE)&amp;TEXT(Sheet1!U42,"00")&amp;TEXT(Sheet1!V42,"00")&amp;IF(Sheet1!X42="手",TEXT(Sheet1!W42,"0"),TEXT(Sheet1!W42,"00"))))</f>
      </c>
      <c r="K34" s="2">
        <f>IF(Sheet1!AA42="","","●")</f>
      </c>
      <c r="L34" s="2">
        <f>IF(Sheet1!AB42="","","▲")</f>
      </c>
      <c r="M34" s="2">
        <f>IF(Sheet1!AC42="","","★")</f>
      </c>
      <c r="N34" s="2">
        <f>IF(Sheet1!AD42="","","▼")</f>
      </c>
      <c r="O34" s="2">
        <f>IF(Sheet1!AE42="","",Sheet1!AE42)</f>
      </c>
    </row>
    <row r="35" spans="1:15" s="2" customFormat="1" ht="12.75">
      <c r="A35" s="2">
        <f>IF(B35="","",IF(LEN(Sheet1!$E$4)=3,D35*100000000+E35*1000000+MID(F35,3,1)*100000+G35*100,D35*100000000+E35*1000000+MID(F35,3,2)*10000+G35))</f>
      </c>
      <c r="B35" s="2">
        <f>IF(Sheet1!C43="","",IF(Sheet1!Z43=2,Sheet1!C43&amp;"      "&amp;Sheet1!D43&amp;" "&amp;Sheet1!G43,IF(Sheet1!Z43=3,Sheet1!C43&amp;"    "&amp;Sheet1!D43&amp;" "&amp;Sheet1!G43,IF(Sheet1!Z43=4,Sheet1!C43&amp;"  "&amp;Sheet1!D43&amp;" "&amp;Sheet1!G43,IF(Sheet1!Z43&gt;=5,Sheet1!C43&amp;Sheet1!D43&amp;" "&amp;Sheet1!G43,"")))))</f>
      </c>
      <c r="C35" s="2">
        <f>IF(Sheet1!E43="","",Sheet1!E43&amp;" "&amp;Sheet1!F43)</f>
      </c>
      <c r="D35" s="2">
        <f>IF(Sheet1!H43="","",IF(Sheet1!H43="女",2,1))</f>
      </c>
      <c r="E35" s="2">
        <f>IF(Sheet1!I43="","",VLOOKUP(Sheet1!I43,Sheet2!$E$2:$F$50,2,FALSE))</f>
      </c>
      <c r="F35" s="2">
        <f>IF(B35="","",IF(LEN(Sheet1!$E$4)=3,VALUE(285&amp;Sheet1!$E$4),VALUE(28&amp;Sheet1!$E$4)))</f>
      </c>
      <c r="G35" s="2">
        <f>IF(Sheet1!B43="","",VALUE(Sheet1!B43))</f>
      </c>
      <c r="H35" s="2">
        <f>IF(Sheet1!J43="","",IF(VLOOKUP(Sheet1!J43,Sheet2!$A$2:$C$44,3,FALSE)&gt;=71,VLOOKUP(Sheet1!J43,Sheet2!$A$2:$C$44,2,FALSE)&amp;TEXT(Sheet1!L43,"00")&amp;TEXT(Sheet1!M43,"00"),VLOOKUP(Sheet1!J43,Sheet2!$A$2:$C$44,2,FALSE)&amp;TEXT(Sheet1!K43,"00")&amp;TEXT(Sheet1!L43,"00")&amp;IF(Sheet1!N43="手",TEXT(Sheet1!M43,"0"),TEXT(Sheet1!M43,"00"))))</f>
      </c>
      <c r="I35" s="2">
        <f>IF(Sheet1!O43="","",IF(VLOOKUP(Sheet1!O43,Sheet2!$A$2:$C$44,3,FALSE)&gt;=71,VLOOKUP(Sheet1!O43,Sheet2!$A$2:$C$44,2,FALSE)&amp;TEXT(Sheet1!Q43,"00")&amp;TEXT(Sheet1!R43,"00"),VLOOKUP(Sheet1!O43,Sheet2!$A$2:$C$44,2,FALSE)&amp;TEXT(Sheet1!P43,"00")&amp;TEXT(Sheet1!Q43,"00")&amp;IF(Sheet1!S43="手",TEXT(Sheet1!R43,"0"),TEXT(Sheet1!R43,"00"))))</f>
      </c>
      <c r="J35" s="2">
        <f>IF(Sheet1!T43="","",IF(VLOOKUP(Sheet1!T43,Sheet2!$A$2:$C$44,3,FALSE)&gt;=71,VLOOKUP(Sheet1!T43,Sheet2!$A$2:$C$44,2,FALSE)&amp;TEXT(Sheet1!V43,"00")&amp;TEXT(Sheet1!W43,"00"),VLOOKUP(Sheet1!T43,Sheet2!$A$2:$C$44,2,FALSE)&amp;TEXT(Sheet1!U43,"00")&amp;TEXT(Sheet1!V43,"00")&amp;IF(Sheet1!X43="手",TEXT(Sheet1!W43,"0"),TEXT(Sheet1!W43,"00"))))</f>
      </c>
      <c r="K35" s="2">
        <f>IF(Sheet1!AA43="","","●")</f>
      </c>
      <c r="L35" s="2">
        <f>IF(Sheet1!AB43="","","▲")</f>
      </c>
      <c r="M35" s="2">
        <f>IF(Sheet1!AC43="","","★")</f>
      </c>
      <c r="N35" s="2">
        <f>IF(Sheet1!AD43="","","▼")</f>
      </c>
      <c r="O35" s="2">
        <f>IF(Sheet1!AE43="","",Sheet1!AE43)</f>
      </c>
    </row>
    <row r="36" spans="1:15" s="2" customFormat="1" ht="12.75">
      <c r="A36" s="2">
        <f>IF(B36="","",IF(LEN(Sheet1!$E$4)=3,D36*100000000+E36*1000000+MID(F36,3,1)*100000+G36*100,D36*100000000+E36*1000000+MID(F36,3,2)*10000+G36))</f>
      </c>
      <c r="B36" s="2">
        <f>IF(Sheet1!C44="","",IF(Sheet1!Z44=2,Sheet1!C44&amp;"      "&amp;Sheet1!D44&amp;" "&amp;Sheet1!G44,IF(Sheet1!Z44=3,Sheet1!C44&amp;"    "&amp;Sheet1!D44&amp;" "&amp;Sheet1!G44,IF(Sheet1!Z44=4,Sheet1!C44&amp;"  "&amp;Sheet1!D44&amp;" "&amp;Sheet1!G44,IF(Sheet1!Z44&gt;=5,Sheet1!C44&amp;Sheet1!D44&amp;" "&amp;Sheet1!G44,"")))))</f>
      </c>
      <c r="C36" s="2">
        <f>IF(Sheet1!E44="","",Sheet1!E44&amp;" "&amp;Sheet1!F44)</f>
      </c>
      <c r="D36" s="2">
        <f>IF(Sheet1!H44="","",IF(Sheet1!H44="女",2,1))</f>
      </c>
      <c r="E36" s="2">
        <f>IF(Sheet1!I44="","",VLOOKUP(Sheet1!I44,Sheet2!$E$2:$F$50,2,FALSE))</f>
      </c>
      <c r="F36" s="2">
        <f>IF(B36="","",IF(LEN(Sheet1!$E$4)=3,VALUE(285&amp;Sheet1!$E$4),VALUE(28&amp;Sheet1!$E$4)))</f>
      </c>
      <c r="G36" s="2">
        <f>IF(Sheet1!B44="","",VALUE(Sheet1!B44))</f>
      </c>
      <c r="H36" s="2">
        <f>IF(Sheet1!J44="","",IF(VLOOKUP(Sheet1!J44,Sheet2!$A$2:$C$44,3,FALSE)&gt;=71,VLOOKUP(Sheet1!J44,Sheet2!$A$2:$C$44,2,FALSE)&amp;TEXT(Sheet1!L44,"00")&amp;TEXT(Sheet1!M44,"00"),VLOOKUP(Sheet1!J44,Sheet2!$A$2:$C$44,2,FALSE)&amp;TEXT(Sheet1!K44,"00")&amp;TEXT(Sheet1!L44,"00")&amp;IF(Sheet1!N44="手",TEXT(Sheet1!M44,"0"),TEXT(Sheet1!M44,"00"))))</f>
      </c>
      <c r="I36" s="2">
        <f>IF(Sheet1!O44="","",IF(VLOOKUP(Sheet1!O44,Sheet2!$A$2:$C$44,3,FALSE)&gt;=71,VLOOKUP(Sheet1!O44,Sheet2!$A$2:$C$44,2,FALSE)&amp;TEXT(Sheet1!Q44,"00")&amp;TEXT(Sheet1!R44,"00"),VLOOKUP(Sheet1!O44,Sheet2!$A$2:$C$44,2,FALSE)&amp;TEXT(Sheet1!P44,"00")&amp;TEXT(Sheet1!Q44,"00")&amp;IF(Sheet1!S44="手",TEXT(Sheet1!R44,"0"),TEXT(Sheet1!R44,"00"))))</f>
      </c>
      <c r="J36" s="2">
        <f>IF(Sheet1!T44="","",IF(VLOOKUP(Sheet1!T44,Sheet2!$A$2:$C$44,3,FALSE)&gt;=71,VLOOKUP(Sheet1!T44,Sheet2!$A$2:$C$44,2,FALSE)&amp;TEXT(Sheet1!V44,"00")&amp;TEXT(Sheet1!W44,"00"),VLOOKUP(Sheet1!T44,Sheet2!$A$2:$C$44,2,FALSE)&amp;TEXT(Sheet1!U44,"00")&amp;TEXT(Sheet1!V44,"00")&amp;IF(Sheet1!X44="手",TEXT(Sheet1!W44,"0"),TEXT(Sheet1!W44,"00"))))</f>
      </c>
      <c r="K36" s="2">
        <f>IF(Sheet1!AA44="","","●")</f>
      </c>
      <c r="L36" s="2">
        <f>IF(Sheet1!AB44="","","▲")</f>
      </c>
      <c r="M36" s="2">
        <f>IF(Sheet1!AC44="","","★")</f>
      </c>
      <c r="N36" s="2">
        <f>IF(Sheet1!AD44="","","▼")</f>
      </c>
      <c r="O36" s="2">
        <f>IF(Sheet1!AE44="","",Sheet1!AE44)</f>
      </c>
    </row>
    <row r="37" spans="1:15" s="2" customFormat="1" ht="12.75">
      <c r="A37" s="2">
        <f>IF(B37="","",IF(LEN(Sheet1!$E$4)=3,D37*100000000+E37*1000000+MID(F37,3,1)*100000+G37*100,D37*100000000+E37*1000000+MID(F37,3,2)*10000+G37))</f>
      </c>
      <c r="B37" s="2">
        <f>IF(Sheet1!C45="","",IF(Sheet1!Z45=2,Sheet1!C45&amp;"      "&amp;Sheet1!D45&amp;" "&amp;Sheet1!G45,IF(Sheet1!Z45=3,Sheet1!C45&amp;"    "&amp;Sheet1!D45&amp;" "&amp;Sheet1!G45,IF(Sheet1!Z45=4,Sheet1!C45&amp;"  "&amp;Sheet1!D45&amp;" "&amp;Sheet1!G45,IF(Sheet1!Z45&gt;=5,Sheet1!C45&amp;Sheet1!D45&amp;" "&amp;Sheet1!G45,"")))))</f>
      </c>
      <c r="C37" s="2">
        <f>IF(Sheet1!E45="","",Sheet1!E45&amp;" "&amp;Sheet1!F45)</f>
      </c>
      <c r="D37" s="2">
        <f>IF(Sheet1!H45="","",IF(Sheet1!H45="女",2,1))</f>
      </c>
      <c r="E37" s="2">
        <f>IF(Sheet1!I45="","",VLOOKUP(Sheet1!I45,Sheet2!$E$2:$F$50,2,FALSE))</f>
      </c>
      <c r="F37" s="2">
        <f>IF(B37="","",IF(LEN(Sheet1!$E$4)=3,VALUE(285&amp;Sheet1!$E$4),VALUE(28&amp;Sheet1!$E$4)))</f>
      </c>
      <c r="G37" s="2">
        <f>IF(Sheet1!B45="","",VALUE(Sheet1!B45))</f>
      </c>
      <c r="H37" s="2">
        <f>IF(Sheet1!J45="","",IF(VLOOKUP(Sheet1!J45,Sheet2!$A$2:$C$44,3,FALSE)&gt;=71,VLOOKUP(Sheet1!J45,Sheet2!$A$2:$C$44,2,FALSE)&amp;TEXT(Sheet1!L45,"00")&amp;TEXT(Sheet1!M45,"00"),VLOOKUP(Sheet1!J45,Sheet2!$A$2:$C$44,2,FALSE)&amp;TEXT(Sheet1!K45,"00")&amp;TEXT(Sheet1!L45,"00")&amp;IF(Sheet1!N45="手",TEXT(Sheet1!M45,"0"),TEXT(Sheet1!M45,"00"))))</f>
      </c>
      <c r="I37" s="2">
        <f>IF(Sheet1!O45="","",IF(VLOOKUP(Sheet1!O45,Sheet2!$A$2:$C$44,3,FALSE)&gt;=71,VLOOKUP(Sheet1!O45,Sheet2!$A$2:$C$44,2,FALSE)&amp;TEXT(Sheet1!Q45,"00")&amp;TEXT(Sheet1!R45,"00"),VLOOKUP(Sheet1!O45,Sheet2!$A$2:$C$44,2,FALSE)&amp;TEXT(Sheet1!P45,"00")&amp;TEXT(Sheet1!Q45,"00")&amp;IF(Sheet1!S45="手",TEXT(Sheet1!R45,"0"),TEXT(Sheet1!R45,"00"))))</f>
      </c>
      <c r="J37" s="2">
        <f>IF(Sheet1!T45="","",IF(VLOOKUP(Sheet1!T45,Sheet2!$A$2:$C$44,3,FALSE)&gt;=71,VLOOKUP(Sheet1!T45,Sheet2!$A$2:$C$44,2,FALSE)&amp;TEXT(Sheet1!V45,"00")&amp;TEXT(Sheet1!W45,"00"),VLOOKUP(Sheet1!T45,Sheet2!$A$2:$C$44,2,FALSE)&amp;TEXT(Sheet1!U45,"00")&amp;TEXT(Sheet1!V45,"00")&amp;IF(Sheet1!X45="手",TEXT(Sheet1!W45,"0"),TEXT(Sheet1!W45,"00"))))</f>
      </c>
      <c r="K37" s="2">
        <f>IF(Sheet1!AA45="","","●")</f>
      </c>
      <c r="L37" s="2">
        <f>IF(Sheet1!AB45="","","▲")</f>
      </c>
      <c r="M37" s="2">
        <f>IF(Sheet1!AC45="","","★")</f>
      </c>
      <c r="N37" s="2">
        <f>IF(Sheet1!AD45="","","▼")</f>
      </c>
      <c r="O37" s="2">
        <f>IF(Sheet1!AE45="","",Sheet1!AE45)</f>
      </c>
    </row>
    <row r="38" spans="1:15" s="2" customFormat="1" ht="12.75">
      <c r="A38" s="2">
        <f>IF(B38="","",IF(LEN(Sheet1!$E$4)=3,D38*100000000+E38*1000000+MID(F38,3,1)*100000+G38*100,D38*100000000+E38*1000000+MID(F38,3,2)*10000+G38))</f>
      </c>
      <c r="B38" s="2">
        <f>IF(Sheet1!C46="","",IF(Sheet1!Z46=2,Sheet1!C46&amp;"      "&amp;Sheet1!D46&amp;" "&amp;Sheet1!G46,IF(Sheet1!Z46=3,Sheet1!C46&amp;"    "&amp;Sheet1!D46&amp;" "&amp;Sheet1!G46,IF(Sheet1!Z46=4,Sheet1!C46&amp;"  "&amp;Sheet1!D46&amp;" "&amp;Sheet1!G46,IF(Sheet1!Z46&gt;=5,Sheet1!C46&amp;Sheet1!D46&amp;" "&amp;Sheet1!G46,"")))))</f>
      </c>
      <c r="C38" s="2">
        <f>IF(Sheet1!E46="","",Sheet1!E46&amp;" "&amp;Sheet1!F46)</f>
      </c>
      <c r="D38" s="2">
        <f>IF(Sheet1!H46="","",IF(Sheet1!H46="女",2,1))</f>
      </c>
      <c r="E38" s="2">
        <f>IF(Sheet1!I46="","",VLOOKUP(Sheet1!I46,Sheet2!$E$2:$F$50,2,FALSE))</f>
      </c>
      <c r="F38" s="2">
        <f>IF(B38="","",IF(LEN(Sheet1!$E$4)=3,VALUE(285&amp;Sheet1!$E$4),VALUE(28&amp;Sheet1!$E$4)))</f>
      </c>
      <c r="G38" s="2">
        <f>IF(Sheet1!B46="","",VALUE(Sheet1!B46))</f>
      </c>
      <c r="H38" s="2">
        <f>IF(Sheet1!J46="","",IF(VLOOKUP(Sheet1!J46,Sheet2!$A$2:$C$44,3,FALSE)&gt;=71,VLOOKUP(Sheet1!J46,Sheet2!$A$2:$C$44,2,FALSE)&amp;TEXT(Sheet1!L46,"00")&amp;TEXT(Sheet1!M46,"00"),VLOOKUP(Sheet1!J46,Sheet2!$A$2:$C$44,2,FALSE)&amp;TEXT(Sheet1!K46,"00")&amp;TEXT(Sheet1!L46,"00")&amp;IF(Sheet1!N46="手",TEXT(Sheet1!M46,"0"),TEXT(Sheet1!M46,"00"))))</f>
      </c>
      <c r="I38" s="2">
        <f>IF(Sheet1!O46="","",IF(VLOOKUP(Sheet1!O46,Sheet2!$A$2:$C$44,3,FALSE)&gt;=71,VLOOKUP(Sheet1!O46,Sheet2!$A$2:$C$44,2,FALSE)&amp;TEXT(Sheet1!Q46,"00")&amp;TEXT(Sheet1!R46,"00"),VLOOKUP(Sheet1!O46,Sheet2!$A$2:$C$44,2,FALSE)&amp;TEXT(Sheet1!P46,"00")&amp;TEXT(Sheet1!Q46,"00")&amp;IF(Sheet1!S46="手",TEXT(Sheet1!R46,"0"),TEXT(Sheet1!R46,"00"))))</f>
      </c>
      <c r="J38" s="2">
        <f>IF(Sheet1!T46="","",IF(VLOOKUP(Sheet1!T46,Sheet2!$A$2:$C$44,3,FALSE)&gt;=71,VLOOKUP(Sheet1!T46,Sheet2!$A$2:$C$44,2,FALSE)&amp;TEXT(Sheet1!V46,"00")&amp;TEXT(Sheet1!W46,"00"),VLOOKUP(Sheet1!T46,Sheet2!$A$2:$C$44,2,FALSE)&amp;TEXT(Sheet1!U46,"00")&amp;TEXT(Sheet1!V46,"00")&amp;IF(Sheet1!X46="手",TEXT(Sheet1!W46,"0"),TEXT(Sheet1!W46,"00"))))</f>
      </c>
      <c r="K38" s="2">
        <f>IF(Sheet1!AA46="","","●")</f>
      </c>
      <c r="L38" s="2">
        <f>IF(Sheet1!AB46="","","▲")</f>
      </c>
      <c r="M38" s="2">
        <f>IF(Sheet1!AC46="","","★")</f>
      </c>
      <c r="N38" s="2">
        <f>IF(Sheet1!AD46="","","▼")</f>
      </c>
      <c r="O38" s="2">
        <f>IF(Sheet1!AE46="","",Sheet1!AE46)</f>
      </c>
    </row>
    <row r="39" spans="1:15" s="2" customFormat="1" ht="12.75">
      <c r="A39" s="2">
        <f>IF(B39="","",IF(LEN(Sheet1!$E$4)=3,D39*100000000+E39*1000000+MID(F39,3,1)*100000+G39*100,D39*100000000+E39*1000000+MID(F39,3,2)*10000+G39))</f>
      </c>
      <c r="B39" s="2">
        <f>IF(Sheet1!C47="","",IF(Sheet1!Z47=2,Sheet1!C47&amp;"      "&amp;Sheet1!D47&amp;" "&amp;Sheet1!G47,IF(Sheet1!Z47=3,Sheet1!C47&amp;"    "&amp;Sheet1!D47&amp;" "&amp;Sheet1!G47,IF(Sheet1!Z47=4,Sheet1!C47&amp;"  "&amp;Sheet1!D47&amp;" "&amp;Sheet1!G47,IF(Sheet1!Z47&gt;=5,Sheet1!C47&amp;Sheet1!D47&amp;" "&amp;Sheet1!G47,"")))))</f>
      </c>
      <c r="C39" s="2">
        <f>IF(Sheet1!E47="","",Sheet1!E47&amp;" "&amp;Sheet1!F47)</f>
      </c>
      <c r="D39" s="2">
        <f>IF(Sheet1!H47="","",IF(Sheet1!H47="女",2,1))</f>
      </c>
      <c r="E39" s="2">
        <f>IF(Sheet1!I47="","",VLOOKUP(Sheet1!I47,Sheet2!$E$2:$F$50,2,FALSE))</f>
      </c>
      <c r="F39" s="2">
        <f>IF(B39="","",IF(LEN(Sheet1!$E$4)=3,VALUE(285&amp;Sheet1!$E$4),VALUE(28&amp;Sheet1!$E$4)))</f>
      </c>
      <c r="G39" s="2">
        <f>IF(Sheet1!B47="","",VALUE(Sheet1!B47))</f>
      </c>
      <c r="H39" s="2">
        <f>IF(Sheet1!J47="","",IF(VLOOKUP(Sheet1!J47,Sheet2!$A$2:$C$44,3,FALSE)&gt;=71,VLOOKUP(Sheet1!J47,Sheet2!$A$2:$C$44,2,FALSE)&amp;TEXT(Sheet1!L47,"00")&amp;TEXT(Sheet1!M47,"00"),VLOOKUP(Sheet1!J47,Sheet2!$A$2:$C$44,2,FALSE)&amp;TEXT(Sheet1!K47,"00")&amp;TEXT(Sheet1!L47,"00")&amp;IF(Sheet1!N47="手",TEXT(Sheet1!M47,"0"),TEXT(Sheet1!M47,"00"))))</f>
      </c>
      <c r="I39" s="2">
        <f>IF(Sheet1!O47="","",IF(VLOOKUP(Sheet1!O47,Sheet2!$A$2:$C$44,3,FALSE)&gt;=71,VLOOKUP(Sheet1!O47,Sheet2!$A$2:$C$44,2,FALSE)&amp;TEXT(Sheet1!Q47,"00")&amp;TEXT(Sheet1!R47,"00"),VLOOKUP(Sheet1!O47,Sheet2!$A$2:$C$44,2,FALSE)&amp;TEXT(Sheet1!P47,"00")&amp;TEXT(Sheet1!Q47,"00")&amp;IF(Sheet1!S47="手",TEXT(Sheet1!R47,"0"),TEXT(Sheet1!R47,"00"))))</f>
      </c>
      <c r="J39" s="2">
        <f>IF(Sheet1!T47="","",IF(VLOOKUP(Sheet1!T47,Sheet2!$A$2:$C$44,3,FALSE)&gt;=71,VLOOKUP(Sheet1!T47,Sheet2!$A$2:$C$44,2,FALSE)&amp;TEXT(Sheet1!V47,"00")&amp;TEXT(Sheet1!W47,"00"),VLOOKUP(Sheet1!T47,Sheet2!$A$2:$C$44,2,FALSE)&amp;TEXT(Sheet1!U47,"00")&amp;TEXT(Sheet1!V47,"00")&amp;IF(Sheet1!X47="手",TEXT(Sheet1!W47,"0"),TEXT(Sheet1!W47,"00"))))</f>
      </c>
      <c r="K39" s="2">
        <f>IF(Sheet1!AA47="","","●")</f>
      </c>
      <c r="L39" s="2">
        <f>IF(Sheet1!AB47="","","▲")</f>
      </c>
      <c r="M39" s="2">
        <f>IF(Sheet1!AC47="","","★")</f>
      </c>
      <c r="N39" s="2">
        <f>IF(Sheet1!AD47="","","▼")</f>
      </c>
      <c r="O39" s="2">
        <f>IF(Sheet1!AE47="","",Sheet1!AE47)</f>
      </c>
    </row>
    <row r="40" spans="1:15" s="2" customFormat="1" ht="12.75">
      <c r="A40" s="2">
        <f>IF(B40="","",IF(LEN(Sheet1!$E$4)=3,D40*100000000+E40*1000000+MID(F40,3,1)*100000+G40*100,D40*100000000+E40*1000000+MID(F40,3,2)*10000+G40))</f>
      </c>
      <c r="B40" s="2">
        <f>IF(Sheet1!C48="","",IF(Sheet1!Z48=2,Sheet1!C48&amp;"      "&amp;Sheet1!D48&amp;" "&amp;Sheet1!G48,IF(Sheet1!Z48=3,Sheet1!C48&amp;"    "&amp;Sheet1!D48&amp;" "&amp;Sheet1!G48,IF(Sheet1!Z48=4,Sheet1!C48&amp;"  "&amp;Sheet1!D48&amp;" "&amp;Sheet1!G48,IF(Sheet1!Z48&gt;=5,Sheet1!C48&amp;Sheet1!D48&amp;" "&amp;Sheet1!G48,"")))))</f>
      </c>
      <c r="C40" s="2">
        <f>IF(Sheet1!E48="","",Sheet1!E48&amp;" "&amp;Sheet1!F48)</f>
      </c>
      <c r="D40" s="2">
        <f>IF(Sheet1!H48="","",IF(Sheet1!H48="女",2,1))</f>
      </c>
      <c r="E40" s="2">
        <f>IF(Sheet1!I48="","",VLOOKUP(Sheet1!I48,Sheet2!$E$2:$F$50,2,FALSE))</f>
      </c>
      <c r="F40" s="2">
        <f>IF(B40="","",IF(LEN(Sheet1!$E$4)=3,VALUE(285&amp;Sheet1!$E$4),VALUE(28&amp;Sheet1!$E$4)))</f>
      </c>
      <c r="G40" s="2">
        <f>IF(Sheet1!B48="","",VALUE(Sheet1!B48))</f>
      </c>
      <c r="H40" s="2">
        <f>IF(Sheet1!J48="","",IF(VLOOKUP(Sheet1!J48,Sheet2!$A$2:$C$44,3,FALSE)&gt;=71,VLOOKUP(Sheet1!J48,Sheet2!$A$2:$C$44,2,FALSE)&amp;TEXT(Sheet1!L48,"00")&amp;TEXT(Sheet1!M48,"00"),VLOOKUP(Sheet1!J48,Sheet2!$A$2:$C$44,2,FALSE)&amp;TEXT(Sheet1!K48,"00")&amp;TEXT(Sheet1!L48,"00")&amp;IF(Sheet1!N48="手",TEXT(Sheet1!M48,"0"),TEXT(Sheet1!M48,"00"))))</f>
      </c>
      <c r="I40" s="2">
        <f>IF(Sheet1!O48="","",IF(VLOOKUP(Sheet1!O48,Sheet2!$A$2:$C$44,3,FALSE)&gt;=71,VLOOKUP(Sheet1!O48,Sheet2!$A$2:$C$44,2,FALSE)&amp;TEXT(Sheet1!Q48,"00")&amp;TEXT(Sheet1!R48,"00"),VLOOKUP(Sheet1!O48,Sheet2!$A$2:$C$44,2,FALSE)&amp;TEXT(Sheet1!P48,"00")&amp;TEXT(Sheet1!Q48,"00")&amp;IF(Sheet1!S48="手",TEXT(Sheet1!R48,"0"),TEXT(Sheet1!R48,"00"))))</f>
      </c>
      <c r="J40" s="2">
        <f>IF(Sheet1!T48="","",IF(VLOOKUP(Sheet1!T48,Sheet2!$A$2:$C$44,3,FALSE)&gt;=71,VLOOKUP(Sheet1!T48,Sheet2!$A$2:$C$44,2,FALSE)&amp;TEXT(Sheet1!V48,"00")&amp;TEXT(Sheet1!W48,"00"),VLOOKUP(Sheet1!T48,Sheet2!$A$2:$C$44,2,FALSE)&amp;TEXT(Sheet1!U48,"00")&amp;TEXT(Sheet1!V48,"00")&amp;IF(Sheet1!X48="手",TEXT(Sheet1!W48,"0"),TEXT(Sheet1!W48,"00"))))</f>
      </c>
      <c r="K40" s="2">
        <f>IF(Sheet1!AA48="","","●")</f>
      </c>
      <c r="L40" s="2">
        <f>IF(Sheet1!AB48="","","▲")</f>
      </c>
      <c r="M40" s="2">
        <f>IF(Sheet1!AC48="","","★")</f>
      </c>
      <c r="N40" s="2">
        <f>IF(Sheet1!AD48="","","▼")</f>
      </c>
      <c r="O40" s="2">
        <f>IF(Sheet1!AE48="","",Sheet1!AE48)</f>
      </c>
    </row>
    <row r="41" spans="1:15" s="2" customFormat="1" ht="12.75">
      <c r="A41" s="2">
        <f>IF(B41="","",IF(LEN(Sheet1!$E$4)=3,D41*100000000+E41*1000000+MID(F41,3,1)*100000+G41*100,D41*100000000+E41*1000000+MID(F41,3,2)*10000+G41))</f>
      </c>
      <c r="B41" s="2">
        <f>IF(Sheet1!C49="","",IF(Sheet1!Z49=2,Sheet1!C49&amp;"      "&amp;Sheet1!D49&amp;" "&amp;Sheet1!G49,IF(Sheet1!Z49=3,Sheet1!C49&amp;"    "&amp;Sheet1!D49&amp;" "&amp;Sheet1!G49,IF(Sheet1!Z49=4,Sheet1!C49&amp;"  "&amp;Sheet1!D49&amp;" "&amp;Sheet1!G49,IF(Sheet1!Z49&gt;=5,Sheet1!C49&amp;Sheet1!D49&amp;" "&amp;Sheet1!G49,"")))))</f>
      </c>
      <c r="C41" s="2">
        <f>IF(Sheet1!E49="","",Sheet1!E49&amp;" "&amp;Sheet1!F49)</f>
      </c>
      <c r="D41" s="2">
        <f>IF(Sheet1!H49="","",IF(Sheet1!H49="女",2,1))</f>
      </c>
      <c r="E41" s="2">
        <f>IF(Sheet1!I49="","",VLOOKUP(Sheet1!I49,Sheet2!$E$2:$F$50,2,FALSE))</f>
      </c>
      <c r="F41" s="2">
        <f>IF(B41="","",IF(LEN(Sheet1!$E$4)=3,VALUE(285&amp;Sheet1!$E$4),VALUE(28&amp;Sheet1!$E$4)))</f>
      </c>
      <c r="G41" s="2">
        <f>IF(Sheet1!B49="","",VALUE(Sheet1!B49))</f>
      </c>
      <c r="H41" s="2">
        <f>IF(Sheet1!J49="","",IF(VLOOKUP(Sheet1!J49,Sheet2!$A$2:$C$44,3,FALSE)&gt;=71,VLOOKUP(Sheet1!J49,Sheet2!$A$2:$C$44,2,FALSE)&amp;TEXT(Sheet1!L49,"00")&amp;TEXT(Sheet1!M49,"00"),VLOOKUP(Sheet1!J49,Sheet2!$A$2:$C$44,2,FALSE)&amp;TEXT(Sheet1!K49,"00")&amp;TEXT(Sheet1!L49,"00")&amp;IF(Sheet1!N49="手",TEXT(Sheet1!M49,"0"),TEXT(Sheet1!M49,"00"))))</f>
      </c>
      <c r="I41" s="2">
        <f>IF(Sheet1!O49="","",IF(VLOOKUP(Sheet1!O49,Sheet2!$A$2:$C$44,3,FALSE)&gt;=71,VLOOKUP(Sheet1!O49,Sheet2!$A$2:$C$44,2,FALSE)&amp;TEXT(Sheet1!Q49,"00")&amp;TEXT(Sheet1!R49,"00"),VLOOKUP(Sheet1!O49,Sheet2!$A$2:$C$44,2,FALSE)&amp;TEXT(Sheet1!P49,"00")&amp;TEXT(Sheet1!Q49,"00")&amp;IF(Sheet1!S49="手",TEXT(Sheet1!R49,"0"),TEXT(Sheet1!R49,"00"))))</f>
      </c>
      <c r="J41" s="2">
        <f>IF(Sheet1!T49="","",IF(VLOOKUP(Sheet1!T49,Sheet2!$A$2:$C$44,3,FALSE)&gt;=71,VLOOKUP(Sheet1!T49,Sheet2!$A$2:$C$44,2,FALSE)&amp;TEXT(Sheet1!V49,"00")&amp;TEXT(Sheet1!W49,"00"),VLOOKUP(Sheet1!T49,Sheet2!$A$2:$C$44,2,FALSE)&amp;TEXT(Sheet1!U49,"00")&amp;TEXT(Sheet1!V49,"00")&amp;IF(Sheet1!X49="手",TEXT(Sheet1!W49,"0"),TEXT(Sheet1!W49,"00"))))</f>
      </c>
      <c r="K41" s="2">
        <f>IF(Sheet1!AA49="","","●")</f>
      </c>
      <c r="L41" s="2">
        <f>IF(Sheet1!AB49="","","▲")</f>
      </c>
      <c r="M41" s="2">
        <f>IF(Sheet1!AC49="","","★")</f>
      </c>
      <c r="N41" s="2">
        <f>IF(Sheet1!AD49="","","▼")</f>
      </c>
      <c r="O41" s="2">
        <f>IF(Sheet1!AE49="","",Sheet1!AE49)</f>
      </c>
    </row>
    <row r="42" spans="1:15" s="2" customFormat="1" ht="12.75">
      <c r="A42" s="2">
        <f>IF(B42="","",IF(LEN(Sheet1!$E$4)=3,D42*100000000+E42*1000000+MID(F42,3,1)*100000+G42*100,D42*100000000+E42*1000000+MID(F42,3,2)*10000+G42))</f>
      </c>
      <c r="B42" s="2">
        <f>IF(Sheet1!C50="","",IF(Sheet1!Z50=2,Sheet1!C50&amp;"      "&amp;Sheet1!D50&amp;" "&amp;Sheet1!G50,IF(Sheet1!Z50=3,Sheet1!C50&amp;"    "&amp;Sheet1!D50&amp;" "&amp;Sheet1!G50,IF(Sheet1!Z50=4,Sheet1!C50&amp;"  "&amp;Sheet1!D50&amp;" "&amp;Sheet1!G50,IF(Sheet1!Z50&gt;=5,Sheet1!C50&amp;Sheet1!D50&amp;" "&amp;Sheet1!G50,"")))))</f>
      </c>
      <c r="C42" s="2">
        <f>IF(Sheet1!E50="","",Sheet1!E50&amp;" "&amp;Sheet1!F50)</f>
      </c>
      <c r="D42" s="2">
        <f>IF(Sheet1!H50="","",IF(Sheet1!H50="女",2,1))</f>
      </c>
      <c r="E42" s="2">
        <f>IF(Sheet1!I50="","",VLOOKUP(Sheet1!I50,Sheet2!$E$2:$F$50,2,FALSE))</f>
      </c>
      <c r="F42" s="2">
        <f>IF(B42="","",IF(LEN(Sheet1!$E$4)=3,VALUE(285&amp;Sheet1!$E$4),VALUE(28&amp;Sheet1!$E$4)))</f>
      </c>
      <c r="G42" s="2">
        <f>IF(Sheet1!B50="","",VALUE(Sheet1!B50))</f>
      </c>
      <c r="H42" s="2">
        <f>IF(Sheet1!J50="","",IF(VLOOKUP(Sheet1!J50,Sheet2!$A$2:$C$44,3,FALSE)&gt;=71,VLOOKUP(Sheet1!J50,Sheet2!$A$2:$C$44,2,FALSE)&amp;TEXT(Sheet1!L50,"00")&amp;TEXT(Sheet1!M50,"00"),VLOOKUP(Sheet1!J50,Sheet2!$A$2:$C$44,2,FALSE)&amp;TEXT(Sheet1!K50,"00")&amp;TEXT(Sheet1!L50,"00")&amp;IF(Sheet1!N50="手",TEXT(Sheet1!M50,"0"),TEXT(Sheet1!M50,"00"))))</f>
      </c>
      <c r="I42" s="2">
        <f>IF(Sheet1!O50="","",IF(VLOOKUP(Sheet1!O50,Sheet2!$A$2:$C$44,3,FALSE)&gt;=71,VLOOKUP(Sheet1!O50,Sheet2!$A$2:$C$44,2,FALSE)&amp;TEXT(Sheet1!Q50,"00")&amp;TEXT(Sheet1!R50,"00"),VLOOKUP(Sheet1!O50,Sheet2!$A$2:$C$44,2,FALSE)&amp;TEXT(Sheet1!P50,"00")&amp;TEXT(Sheet1!Q50,"00")&amp;IF(Sheet1!S50="手",TEXT(Sheet1!R50,"0"),TEXT(Sheet1!R50,"00"))))</f>
      </c>
      <c r="J42" s="2">
        <f>IF(Sheet1!T50="","",IF(VLOOKUP(Sheet1!T50,Sheet2!$A$2:$C$44,3,FALSE)&gt;=71,VLOOKUP(Sheet1!T50,Sheet2!$A$2:$C$44,2,FALSE)&amp;TEXT(Sheet1!V50,"00")&amp;TEXT(Sheet1!W50,"00"),VLOOKUP(Sheet1!T50,Sheet2!$A$2:$C$44,2,FALSE)&amp;TEXT(Sheet1!U50,"00")&amp;TEXT(Sheet1!V50,"00")&amp;IF(Sheet1!X50="手",TEXT(Sheet1!W50,"0"),TEXT(Sheet1!W50,"00"))))</f>
      </c>
      <c r="K42" s="2">
        <f>IF(Sheet1!AA50="","","●")</f>
      </c>
      <c r="L42" s="2">
        <f>IF(Sheet1!AB50="","","▲")</f>
      </c>
      <c r="M42" s="2">
        <f>IF(Sheet1!AC50="","","★")</f>
      </c>
      <c r="N42" s="2">
        <f>IF(Sheet1!AD50="","","▼")</f>
      </c>
      <c r="O42" s="2">
        <f>IF(Sheet1!AE50="","",Sheet1!AE50)</f>
      </c>
    </row>
    <row r="43" spans="1:15" s="2" customFormat="1" ht="12.75">
      <c r="A43" s="2">
        <f>IF(B43="","",IF(LEN(Sheet1!$E$4)=3,D43*100000000+E43*1000000+MID(F43,3,1)*100000+G43*100,D43*100000000+E43*1000000+MID(F43,3,2)*10000+G43))</f>
      </c>
      <c r="B43" s="2">
        <f>IF(Sheet1!C51="","",IF(Sheet1!Z51=2,Sheet1!C51&amp;"      "&amp;Sheet1!D51&amp;" "&amp;Sheet1!G51,IF(Sheet1!Z51=3,Sheet1!C51&amp;"    "&amp;Sheet1!D51&amp;" "&amp;Sheet1!G51,IF(Sheet1!Z51=4,Sheet1!C51&amp;"  "&amp;Sheet1!D51&amp;" "&amp;Sheet1!G51,IF(Sheet1!Z51&gt;=5,Sheet1!C51&amp;Sheet1!D51&amp;" "&amp;Sheet1!G51,"")))))</f>
      </c>
      <c r="C43" s="2">
        <f>IF(Sheet1!E51="","",Sheet1!E51&amp;" "&amp;Sheet1!F51)</f>
      </c>
      <c r="D43" s="2">
        <f>IF(Sheet1!H51="","",IF(Sheet1!H51="女",2,1))</f>
      </c>
      <c r="E43" s="2">
        <f>IF(Sheet1!I51="","",VLOOKUP(Sheet1!I51,Sheet2!$E$2:$F$50,2,FALSE))</f>
      </c>
      <c r="F43" s="2">
        <f>IF(B43="","",IF(LEN(Sheet1!$E$4)=3,VALUE(285&amp;Sheet1!$E$4),VALUE(28&amp;Sheet1!$E$4)))</f>
      </c>
      <c r="G43" s="2">
        <f>IF(Sheet1!B51="","",VALUE(Sheet1!B51))</f>
      </c>
      <c r="H43" s="2">
        <f>IF(Sheet1!J51="","",IF(VLOOKUP(Sheet1!J51,Sheet2!$A$2:$C$44,3,FALSE)&gt;=71,VLOOKUP(Sheet1!J51,Sheet2!$A$2:$C$44,2,FALSE)&amp;TEXT(Sheet1!L51,"00")&amp;TEXT(Sheet1!M51,"00"),VLOOKUP(Sheet1!J51,Sheet2!$A$2:$C$44,2,FALSE)&amp;TEXT(Sheet1!K51,"00")&amp;TEXT(Sheet1!L51,"00")&amp;IF(Sheet1!N51="手",TEXT(Sheet1!M51,"0"),TEXT(Sheet1!M51,"00"))))</f>
      </c>
      <c r="I43" s="2">
        <f>IF(Sheet1!O51="","",IF(VLOOKUP(Sheet1!O51,Sheet2!$A$2:$C$44,3,FALSE)&gt;=71,VLOOKUP(Sheet1!O51,Sheet2!$A$2:$C$44,2,FALSE)&amp;TEXT(Sheet1!Q51,"00")&amp;TEXT(Sheet1!R51,"00"),VLOOKUP(Sheet1!O51,Sheet2!$A$2:$C$44,2,FALSE)&amp;TEXT(Sheet1!P51,"00")&amp;TEXT(Sheet1!Q51,"00")&amp;IF(Sheet1!S51="手",TEXT(Sheet1!R51,"0"),TEXT(Sheet1!R51,"00"))))</f>
      </c>
      <c r="J43" s="2">
        <f>IF(Sheet1!T51="","",IF(VLOOKUP(Sheet1!T51,Sheet2!$A$2:$C$44,3,FALSE)&gt;=71,VLOOKUP(Sheet1!T51,Sheet2!$A$2:$C$44,2,FALSE)&amp;TEXT(Sheet1!V51,"00")&amp;TEXT(Sheet1!W51,"00"),VLOOKUP(Sheet1!T51,Sheet2!$A$2:$C$44,2,FALSE)&amp;TEXT(Sheet1!U51,"00")&amp;TEXT(Sheet1!V51,"00")&amp;IF(Sheet1!X51="手",TEXT(Sheet1!W51,"0"),TEXT(Sheet1!W51,"00"))))</f>
      </c>
      <c r="K43" s="2">
        <f>IF(Sheet1!AA51="","","●")</f>
      </c>
      <c r="L43" s="2">
        <f>IF(Sheet1!AB51="","","▲")</f>
      </c>
      <c r="M43" s="2">
        <f>IF(Sheet1!AC51="","","★")</f>
      </c>
      <c r="N43" s="2">
        <f>IF(Sheet1!AD51="","","▼")</f>
      </c>
      <c r="O43" s="2">
        <f>IF(Sheet1!AE51="","",Sheet1!AE51)</f>
      </c>
    </row>
    <row r="44" spans="1:15" s="2" customFormat="1" ht="12.75">
      <c r="A44" s="2">
        <f>IF(B44="","",IF(LEN(Sheet1!$E$4)=3,D44*100000000+E44*1000000+MID(F44,3,1)*100000+G44*100,D44*100000000+E44*1000000+MID(F44,3,2)*10000+G44))</f>
      </c>
      <c r="B44" s="2">
        <f>IF(Sheet1!C52="","",IF(Sheet1!Z52=2,Sheet1!C52&amp;"      "&amp;Sheet1!D52&amp;" "&amp;Sheet1!G52,IF(Sheet1!Z52=3,Sheet1!C52&amp;"    "&amp;Sheet1!D52&amp;" "&amp;Sheet1!G52,IF(Sheet1!Z52=4,Sheet1!C52&amp;"  "&amp;Sheet1!D52&amp;" "&amp;Sheet1!G52,IF(Sheet1!Z52&gt;=5,Sheet1!C52&amp;Sheet1!D52&amp;" "&amp;Sheet1!G52,"")))))</f>
      </c>
      <c r="C44" s="2">
        <f>IF(Sheet1!E52="","",Sheet1!E52&amp;" "&amp;Sheet1!F52)</f>
      </c>
      <c r="D44" s="2">
        <f>IF(Sheet1!H52="","",IF(Sheet1!H52="女",2,1))</f>
      </c>
      <c r="E44" s="2">
        <f>IF(Sheet1!I52="","",VLOOKUP(Sheet1!I52,Sheet2!$E$2:$F$50,2,FALSE))</f>
      </c>
      <c r="F44" s="2">
        <f>IF(B44="","",IF(LEN(Sheet1!$E$4)=3,VALUE(285&amp;Sheet1!$E$4),VALUE(28&amp;Sheet1!$E$4)))</f>
      </c>
      <c r="G44" s="2">
        <f>IF(Sheet1!B52="","",VALUE(Sheet1!B52))</f>
      </c>
      <c r="H44" s="2">
        <f>IF(Sheet1!J52="","",IF(VLOOKUP(Sheet1!J52,Sheet2!$A$2:$C$44,3,FALSE)&gt;=71,VLOOKUP(Sheet1!J52,Sheet2!$A$2:$C$44,2,FALSE)&amp;TEXT(Sheet1!L52,"00")&amp;TEXT(Sheet1!M52,"00"),VLOOKUP(Sheet1!J52,Sheet2!$A$2:$C$44,2,FALSE)&amp;TEXT(Sheet1!K52,"00")&amp;TEXT(Sheet1!L52,"00")&amp;IF(Sheet1!N52="手",TEXT(Sheet1!M52,"0"),TEXT(Sheet1!M52,"00"))))</f>
      </c>
      <c r="I44" s="2">
        <f>IF(Sheet1!O52="","",IF(VLOOKUP(Sheet1!O52,Sheet2!$A$2:$C$44,3,FALSE)&gt;=71,VLOOKUP(Sheet1!O52,Sheet2!$A$2:$C$44,2,FALSE)&amp;TEXT(Sheet1!Q52,"00")&amp;TEXT(Sheet1!R52,"00"),VLOOKUP(Sheet1!O52,Sheet2!$A$2:$C$44,2,FALSE)&amp;TEXT(Sheet1!P52,"00")&amp;TEXT(Sheet1!Q52,"00")&amp;IF(Sheet1!S52="手",TEXT(Sheet1!R52,"0"),TEXT(Sheet1!R52,"00"))))</f>
      </c>
      <c r="J44" s="2">
        <f>IF(Sheet1!T52="","",IF(VLOOKUP(Sheet1!T52,Sheet2!$A$2:$C$44,3,FALSE)&gt;=71,VLOOKUP(Sheet1!T52,Sheet2!$A$2:$C$44,2,FALSE)&amp;TEXT(Sheet1!V52,"00")&amp;TEXT(Sheet1!W52,"00"),VLOOKUP(Sheet1!T52,Sheet2!$A$2:$C$44,2,FALSE)&amp;TEXT(Sheet1!U52,"00")&amp;TEXT(Sheet1!V52,"00")&amp;IF(Sheet1!X52="手",TEXT(Sheet1!W52,"0"),TEXT(Sheet1!W52,"00"))))</f>
      </c>
      <c r="K44" s="2">
        <f>IF(Sheet1!AA52="","","●")</f>
      </c>
      <c r="L44" s="2">
        <f>IF(Sheet1!AB52="","","▲")</f>
      </c>
      <c r="M44" s="2">
        <f>IF(Sheet1!AC52="","","★")</f>
      </c>
      <c r="N44" s="2">
        <f>IF(Sheet1!AD52="","","▼")</f>
      </c>
      <c r="O44" s="2">
        <f>IF(Sheet1!AE52="","",Sheet1!AE52)</f>
      </c>
    </row>
    <row r="45" spans="1:15" s="2" customFormat="1" ht="12.75">
      <c r="A45" s="2">
        <f>IF(B45="","",IF(LEN(Sheet1!$E$4)=3,D45*100000000+E45*1000000+MID(F45,3,1)*100000+G45*100,D45*100000000+E45*1000000+MID(F45,3,2)*10000+G45))</f>
      </c>
      <c r="B45" s="2">
        <f>IF(Sheet1!C53="","",IF(Sheet1!Z53=2,Sheet1!C53&amp;"      "&amp;Sheet1!D53&amp;" "&amp;Sheet1!G53,IF(Sheet1!Z53=3,Sheet1!C53&amp;"    "&amp;Sheet1!D53&amp;" "&amp;Sheet1!G53,IF(Sheet1!Z53=4,Sheet1!C53&amp;"  "&amp;Sheet1!D53&amp;" "&amp;Sheet1!G53,IF(Sheet1!Z53&gt;=5,Sheet1!C53&amp;Sheet1!D53&amp;" "&amp;Sheet1!G53,"")))))</f>
      </c>
      <c r="C45" s="2">
        <f>IF(Sheet1!E53="","",Sheet1!E53&amp;" "&amp;Sheet1!F53)</f>
      </c>
      <c r="D45" s="2">
        <f>IF(Sheet1!H53="","",IF(Sheet1!H53="女",2,1))</f>
      </c>
      <c r="E45" s="2">
        <f>IF(Sheet1!I53="","",VLOOKUP(Sheet1!I53,Sheet2!$E$2:$F$50,2,FALSE))</f>
      </c>
      <c r="F45" s="2">
        <f>IF(B45="","",IF(LEN(Sheet1!$E$4)=3,VALUE(285&amp;Sheet1!$E$4),VALUE(28&amp;Sheet1!$E$4)))</f>
      </c>
      <c r="G45" s="2">
        <f>IF(Sheet1!B53="","",VALUE(Sheet1!B53))</f>
      </c>
      <c r="H45" s="2">
        <f>IF(Sheet1!J53="","",IF(VLOOKUP(Sheet1!J53,Sheet2!$A$2:$C$44,3,FALSE)&gt;=71,VLOOKUP(Sheet1!J53,Sheet2!$A$2:$C$44,2,FALSE)&amp;TEXT(Sheet1!L53,"00")&amp;TEXT(Sheet1!M53,"00"),VLOOKUP(Sheet1!J53,Sheet2!$A$2:$C$44,2,FALSE)&amp;TEXT(Sheet1!K53,"00")&amp;TEXT(Sheet1!L53,"00")&amp;IF(Sheet1!N53="手",TEXT(Sheet1!M53,"0"),TEXT(Sheet1!M53,"00"))))</f>
      </c>
      <c r="I45" s="2">
        <f>IF(Sheet1!O53="","",IF(VLOOKUP(Sheet1!O53,Sheet2!$A$2:$C$44,3,FALSE)&gt;=71,VLOOKUP(Sheet1!O53,Sheet2!$A$2:$C$44,2,FALSE)&amp;TEXT(Sheet1!Q53,"00")&amp;TEXT(Sheet1!R53,"00"),VLOOKUP(Sheet1!O53,Sheet2!$A$2:$C$44,2,FALSE)&amp;TEXT(Sheet1!P53,"00")&amp;TEXT(Sheet1!Q53,"00")&amp;IF(Sheet1!S53="手",TEXT(Sheet1!R53,"0"),TEXT(Sheet1!R53,"00"))))</f>
      </c>
      <c r="J45" s="2">
        <f>IF(Sheet1!T53="","",IF(VLOOKUP(Sheet1!T53,Sheet2!$A$2:$C$44,3,FALSE)&gt;=71,VLOOKUP(Sheet1!T53,Sheet2!$A$2:$C$44,2,FALSE)&amp;TEXT(Sheet1!V53,"00")&amp;TEXT(Sheet1!W53,"00"),VLOOKUP(Sheet1!T53,Sheet2!$A$2:$C$44,2,FALSE)&amp;TEXT(Sheet1!U53,"00")&amp;TEXT(Sheet1!V53,"00")&amp;IF(Sheet1!X53="手",TEXT(Sheet1!W53,"0"),TEXT(Sheet1!W53,"00"))))</f>
      </c>
      <c r="K45" s="2">
        <f>IF(Sheet1!AA53="","","●")</f>
      </c>
      <c r="L45" s="2">
        <f>IF(Sheet1!AB53="","","▲")</f>
      </c>
      <c r="M45" s="2">
        <f>IF(Sheet1!AC53="","","★")</f>
      </c>
      <c r="N45" s="2">
        <f>IF(Sheet1!AD53="","","▼")</f>
      </c>
      <c r="O45" s="2">
        <f>IF(Sheet1!AE53="","",Sheet1!AE53)</f>
      </c>
    </row>
    <row r="46" spans="1:15" s="2" customFormat="1" ht="12.75">
      <c r="A46" s="2">
        <f>IF(B46="","",IF(LEN(Sheet1!$E$4)=3,D46*100000000+E46*1000000+MID(F46,3,1)*100000+G46*100,D46*100000000+E46*1000000+MID(F46,3,2)*10000+G46))</f>
      </c>
      <c r="B46" s="2">
        <f>IF(Sheet1!C54="","",IF(Sheet1!Z54=2,Sheet1!C54&amp;"      "&amp;Sheet1!D54&amp;" "&amp;Sheet1!G54,IF(Sheet1!Z54=3,Sheet1!C54&amp;"    "&amp;Sheet1!D54&amp;" "&amp;Sheet1!G54,IF(Sheet1!Z54=4,Sheet1!C54&amp;"  "&amp;Sheet1!D54&amp;" "&amp;Sheet1!G54,IF(Sheet1!Z54&gt;=5,Sheet1!C54&amp;Sheet1!D54&amp;" "&amp;Sheet1!G54,"")))))</f>
      </c>
      <c r="C46" s="2">
        <f>IF(Sheet1!E54="","",Sheet1!E54&amp;" "&amp;Sheet1!F54)</f>
      </c>
      <c r="D46" s="2">
        <f>IF(Sheet1!H54="","",IF(Sheet1!H54="女",2,1))</f>
      </c>
      <c r="E46" s="2">
        <f>IF(Sheet1!I54="","",VLOOKUP(Sheet1!I54,Sheet2!$E$2:$F$50,2,FALSE))</f>
      </c>
      <c r="F46" s="2">
        <f>IF(B46="","",IF(LEN(Sheet1!$E$4)=3,VALUE(285&amp;Sheet1!$E$4),VALUE(28&amp;Sheet1!$E$4)))</f>
      </c>
      <c r="G46" s="2">
        <f>IF(Sheet1!B54="","",VALUE(Sheet1!B54))</f>
      </c>
      <c r="H46" s="2">
        <f>IF(Sheet1!J54="","",IF(VLOOKUP(Sheet1!J54,Sheet2!$A$2:$C$44,3,FALSE)&gt;=71,VLOOKUP(Sheet1!J54,Sheet2!$A$2:$C$44,2,FALSE)&amp;TEXT(Sheet1!L54,"00")&amp;TEXT(Sheet1!M54,"00"),VLOOKUP(Sheet1!J54,Sheet2!$A$2:$C$44,2,FALSE)&amp;TEXT(Sheet1!K54,"00")&amp;TEXT(Sheet1!L54,"00")&amp;IF(Sheet1!N54="手",TEXT(Sheet1!M54,"0"),TEXT(Sheet1!M54,"00"))))</f>
      </c>
      <c r="I46" s="2">
        <f>IF(Sheet1!O54="","",IF(VLOOKUP(Sheet1!O54,Sheet2!$A$2:$C$44,3,FALSE)&gt;=71,VLOOKUP(Sheet1!O54,Sheet2!$A$2:$C$44,2,FALSE)&amp;TEXT(Sheet1!Q54,"00")&amp;TEXT(Sheet1!R54,"00"),VLOOKUP(Sheet1!O54,Sheet2!$A$2:$C$44,2,FALSE)&amp;TEXT(Sheet1!P54,"00")&amp;TEXT(Sheet1!Q54,"00")&amp;IF(Sheet1!S54="手",TEXT(Sheet1!R54,"0"),TEXT(Sheet1!R54,"00"))))</f>
      </c>
      <c r="J46" s="2">
        <f>IF(Sheet1!T54="","",IF(VLOOKUP(Sheet1!T54,Sheet2!$A$2:$C$44,3,FALSE)&gt;=71,VLOOKUP(Sheet1!T54,Sheet2!$A$2:$C$44,2,FALSE)&amp;TEXT(Sheet1!V54,"00")&amp;TEXT(Sheet1!W54,"00"),VLOOKUP(Sheet1!T54,Sheet2!$A$2:$C$44,2,FALSE)&amp;TEXT(Sheet1!U54,"00")&amp;TEXT(Sheet1!V54,"00")&amp;IF(Sheet1!X54="手",TEXT(Sheet1!W54,"0"),TEXT(Sheet1!W54,"00"))))</f>
      </c>
      <c r="K46" s="2">
        <f>IF(Sheet1!AA54="","","●")</f>
      </c>
      <c r="L46" s="2">
        <f>IF(Sheet1!AB54="","","▲")</f>
      </c>
      <c r="M46" s="2">
        <f>IF(Sheet1!AC54="","","★")</f>
      </c>
      <c r="N46" s="2">
        <f>IF(Sheet1!AD54="","","▼")</f>
      </c>
      <c r="O46" s="2">
        <f>IF(Sheet1!AE54="","",Sheet1!AE54)</f>
      </c>
    </row>
    <row r="47" spans="1:15" s="2" customFormat="1" ht="12.75">
      <c r="A47" s="2">
        <f>IF(B47="","",IF(LEN(Sheet1!$E$4)=3,D47*100000000+E47*1000000+MID(F47,3,1)*100000+G47*100,D47*100000000+E47*1000000+MID(F47,3,2)*10000+G47))</f>
      </c>
      <c r="B47" s="2">
        <f>IF(Sheet1!C55="","",IF(Sheet1!Z55=2,Sheet1!C55&amp;"      "&amp;Sheet1!D55&amp;" "&amp;Sheet1!G55,IF(Sheet1!Z55=3,Sheet1!C55&amp;"    "&amp;Sheet1!D55&amp;" "&amp;Sheet1!G55,IF(Sheet1!Z55=4,Sheet1!C55&amp;"  "&amp;Sheet1!D55&amp;" "&amp;Sheet1!G55,IF(Sheet1!Z55&gt;=5,Sheet1!C55&amp;Sheet1!D55&amp;" "&amp;Sheet1!G55,"")))))</f>
      </c>
      <c r="C47" s="2">
        <f>IF(Sheet1!E55="","",Sheet1!E55&amp;" "&amp;Sheet1!F55)</f>
      </c>
      <c r="D47" s="2">
        <f>IF(Sheet1!H55="","",IF(Sheet1!H55="女",2,1))</f>
      </c>
      <c r="E47" s="2">
        <f>IF(Sheet1!I55="","",VLOOKUP(Sheet1!I55,Sheet2!$E$2:$F$50,2,FALSE))</f>
      </c>
      <c r="F47" s="2">
        <f>IF(B47="","",IF(LEN(Sheet1!$E$4)=3,VALUE(285&amp;Sheet1!$E$4),VALUE(28&amp;Sheet1!$E$4)))</f>
      </c>
      <c r="G47" s="2">
        <f>IF(Sheet1!B55="","",VALUE(Sheet1!B55))</f>
      </c>
      <c r="H47" s="2">
        <f>IF(Sheet1!J55="","",IF(VLOOKUP(Sheet1!J55,Sheet2!$A$2:$C$44,3,FALSE)&gt;=71,VLOOKUP(Sheet1!J55,Sheet2!$A$2:$C$44,2,FALSE)&amp;TEXT(Sheet1!L55,"00")&amp;TEXT(Sheet1!M55,"00"),VLOOKUP(Sheet1!J55,Sheet2!$A$2:$C$44,2,FALSE)&amp;TEXT(Sheet1!K55,"00")&amp;TEXT(Sheet1!L55,"00")&amp;IF(Sheet1!N55="手",TEXT(Sheet1!M55,"0"),TEXT(Sheet1!M55,"00"))))</f>
      </c>
      <c r="I47" s="2">
        <f>IF(Sheet1!O55="","",IF(VLOOKUP(Sheet1!O55,Sheet2!$A$2:$C$44,3,FALSE)&gt;=71,VLOOKUP(Sheet1!O55,Sheet2!$A$2:$C$44,2,FALSE)&amp;TEXT(Sheet1!Q55,"00")&amp;TEXT(Sheet1!R55,"00"),VLOOKUP(Sheet1!O55,Sheet2!$A$2:$C$44,2,FALSE)&amp;TEXT(Sheet1!P55,"00")&amp;TEXT(Sheet1!Q55,"00")&amp;IF(Sheet1!S55="手",TEXT(Sheet1!R55,"0"),TEXT(Sheet1!R55,"00"))))</f>
      </c>
      <c r="J47" s="2">
        <f>IF(Sheet1!T55="","",IF(VLOOKUP(Sheet1!T55,Sheet2!$A$2:$C$44,3,FALSE)&gt;=71,VLOOKUP(Sheet1!T55,Sheet2!$A$2:$C$44,2,FALSE)&amp;TEXT(Sheet1!V55,"00")&amp;TEXT(Sheet1!W55,"00"),VLOOKUP(Sheet1!T55,Sheet2!$A$2:$C$44,2,FALSE)&amp;TEXT(Sheet1!U55,"00")&amp;TEXT(Sheet1!V55,"00")&amp;IF(Sheet1!X55="手",TEXT(Sheet1!W55,"0"),TEXT(Sheet1!W55,"00"))))</f>
      </c>
      <c r="K47" s="2">
        <f>IF(Sheet1!AA55="","","●")</f>
      </c>
      <c r="L47" s="2">
        <f>IF(Sheet1!AB55="","","▲")</f>
      </c>
      <c r="M47" s="2">
        <f>IF(Sheet1!AC55="","","★")</f>
      </c>
      <c r="N47" s="2">
        <f>IF(Sheet1!AD55="","","▼")</f>
      </c>
      <c r="O47" s="2">
        <f>IF(Sheet1!AE55="","",Sheet1!AE55)</f>
      </c>
    </row>
    <row r="48" spans="1:15" s="2" customFormat="1" ht="12.75">
      <c r="A48" s="2">
        <f>IF(B48="","",IF(LEN(Sheet1!$E$4)=3,D48*100000000+E48*1000000+MID(F48,3,1)*100000+G48*100,D48*100000000+E48*1000000+MID(F48,3,2)*10000+G48))</f>
      </c>
      <c r="B48" s="2">
        <f>IF(Sheet1!C56="","",IF(Sheet1!Z56=2,Sheet1!C56&amp;"      "&amp;Sheet1!D56&amp;" "&amp;Sheet1!G56,IF(Sheet1!Z56=3,Sheet1!C56&amp;"    "&amp;Sheet1!D56&amp;" "&amp;Sheet1!G56,IF(Sheet1!Z56=4,Sheet1!C56&amp;"  "&amp;Sheet1!D56&amp;" "&amp;Sheet1!G56,IF(Sheet1!Z56&gt;=5,Sheet1!C56&amp;Sheet1!D56&amp;" "&amp;Sheet1!G56,"")))))</f>
      </c>
      <c r="C48" s="2">
        <f>IF(Sheet1!E56="","",Sheet1!E56&amp;" "&amp;Sheet1!F56)</f>
      </c>
      <c r="D48" s="2">
        <f>IF(Sheet1!H56="","",IF(Sheet1!H56="女",2,1))</f>
      </c>
      <c r="E48" s="2">
        <f>IF(Sheet1!I56="","",VLOOKUP(Sheet1!I56,Sheet2!$E$2:$F$50,2,FALSE))</f>
      </c>
      <c r="F48" s="2">
        <f>IF(B48="","",IF(LEN(Sheet1!$E$4)=3,VALUE(285&amp;Sheet1!$E$4),VALUE(28&amp;Sheet1!$E$4)))</f>
      </c>
      <c r="G48" s="2">
        <f>IF(Sheet1!B56="","",VALUE(Sheet1!B56))</f>
      </c>
      <c r="H48" s="2">
        <f>IF(Sheet1!J56="","",IF(VLOOKUP(Sheet1!J56,Sheet2!$A$2:$C$44,3,FALSE)&gt;=71,VLOOKUP(Sheet1!J56,Sheet2!$A$2:$C$44,2,FALSE)&amp;TEXT(Sheet1!L56,"00")&amp;TEXT(Sheet1!M56,"00"),VLOOKUP(Sheet1!J56,Sheet2!$A$2:$C$44,2,FALSE)&amp;TEXT(Sheet1!K56,"00")&amp;TEXT(Sheet1!L56,"00")&amp;IF(Sheet1!N56="手",TEXT(Sheet1!M56,"0"),TEXT(Sheet1!M56,"00"))))</f>
      </c>
      <c r="I48" s="2">
        <f>IF(Sheet1!O56="","",IF(VLOOKUP(Sheet1!O56,Sheet2!$A$2:$C$44,3,FALSE)&gt;=71,VLOOKUP(Sheet1!O56,Sheet2!$A$2:$C$44,2,FALSE)&amp;TEXT(Sheet1!Q56,"00")&amp;TEXT(Sheet1!R56,"00"),VLOOKUP(Sheet1!O56,Sheet2!$A$2:$C$44,2,FALSE)&amp;TEXT(Sheet1!P56,"00")&amp;TEXT(Sheet1!Q56,"00")&amp;IF(Sheet1!S56="手",TEXT(Sheet1!R56,"0"),TEXT(Sheet1!R56,"00"))))</f>
      </c>
      <c r="J48" s="2">
        <f>IF(Sheet1!T56="","",IF(VLOOKUP(Sheet1!T56,Sheet2!$A$2:$C$44,3,FALSE)&gt;=71,VLOOKUP(Sheet1!T56,Sheet2!$A$2:$C$44,2,FALSE)&amp;TEXT(Sheet1!V56,"00")&amp;TEXT(Sheet1!W56,"00"),VLOOKUP(Sheet1!T56,Sheet2!$A$2:$C$44,2,FALSE)&amp;TEXT(Sheet1!U56,"00")&amp;TEXT(Sheet1!V56,"00")&amp;IF(Sheet1!X56="手",TEXT(Sheet1!W56,"0"),TEXT(Sheet1!W56,"00"))))</f>
      </c>
      <c r="K48" s="2">
        <f>IF(Sheet1!AA56="","","●")</f>
      </c>
      <c r="L48" s="2">
        <f>IF(Sheet1!AB56="","","▲")</f>
      </c>
      <c r="M48" s="2">
        <f>IF(Sheet1!AC56="","","★")</f>
      </c>
      <c r="N48" s="2">
        <f>IF(Sheet1!AD56="","","▼")</f>
      </c>
      <c r="O48" s="2">
        <f>IF(Sheet1!AE56="","",Sheet1!AE56)</f>
      </c>
    </row>
    <row r="49" spans="1:15" s="2" customFormat="1" ht="12.75">
      <c r="A49" s="2">
        <f>IF(B49="","",IF(LEN(Sheet1!$E$4)=3,D49*100000000+E49*1000000+MID(F49,3,1)*100000+G49*100,D49*100000000+E49*1000000+MID(F49,3,2)*10000+G49))</f>
      </c>
      <c r="B49" s="2">
        <f>IF(Sheet1!C57="","",IF(Sheet1!Z57=2,Sheet1!C57&amp;"      "&amp;Sheet1!D57&amp;" "&amp;Sheet1!G57,IF(Sheet1!Z57=3,Sheet1!C57&amp;"    "&amp;Sheet1!D57&amp;" "&amp;Sheet1!G57,IF(Sheet1!Z57=4,Sheet1!C57&amp;"  "&amp;Sheet1!D57&amp;" "&amp;Sheet1!G57,IF(Sheet1!Z57&gt;=5,Sheet1!C57&amp;Sheet1!D57&amp;" "&amp;Sheet1!G57,"")))))</f>
      </c>
      <c r="C49" s="2">
        <f>IF(Sheet1!E57="","",Sheet1!E57&amp;" "&amp;Sheet1!F57)</f>
      </c>
      <c r="D49" s="2">
        <f>IF(Sheet1!H57="","",IF(Sheet1!H57="女",2,1))</f>
      </c>
      <c r="E49" s="2">
        <f>IF(Sheet1!I57="","",VLOOKUP(Sheet1!I57,Sheet2!$E$2:$F$50,2,FALSE))</f>
      </c>
      <c r="F49" s="2">
        <f>IF(B49="","",IF(LEN(Sheet1!$E$4)=3,VALUE(285&amp;Sheet1!$E$4),VALUE(28&amp;Sheet1!$E$4)))</f>
      </c>
      <c r="G49" s="2">
        <f>IF(Sheet1!B57="","",VALUE(Sheet1!B57))</f>
      </c>
      <c r="H49" s="2">
        <f>IF(Sheet1!J57="","",IF(VLOOKUP(Sheet1!J57,Sheet2!$A$2:$C$44,3,FALSE)&gt;=71,VLOOKUP(Sheet1!J57,Sheet2!$A$2:$C$44,2,FALSE)&amp;TEXT(Sheet1!L57,"00")&amp;TEXT(Sheet1!M57,"00"),VLOOKUP(Sheet1!J57,Sheet2!$A$2:$C$44,2,FALSE)&amp;TEXT(Sheet1!K57,"00")&amp;TEXT(Sheet1!L57,"00")&amp;IF(Sheet1!N57="手",TEXT(Sheet1!M57,"0"),TEXT(Sheet1!M57,"00"))))</f>
      </c>
      <c r="I49" s="2">
        <f>IF(Sheet1!O57="","",IF(VLOOKUP(Sheet1!O57,Sheet2!$A$2:$C$44,3,FALSE)&gt;=71,VLOOKUP(Sheet1!O57,Sheet2!$A$2:$C$44,2,FALSE)&amp;TEXT(Sheet1!Q57,"00")&amp;TEXT(Sheet1!R57,"00"),VLOOKUP(Sheet1!O57,Sheet2!$A$2:$C$44,2,FALSE)&amp;TEXT(Sheet1!P57,"00")&amp;TEXT(Sheet1!Q57,"00")&amp;IF(Sheet1!S57="手",TEXT(Sheet1!R57,"0"),TEXT(Sheet1!R57,"00"))))</f>
      </c>
      <c r="J49" s="2">
        <f>IF(Sheet1!T57="","",IF(VLOOKUP(Sheet1!T57,Sheet2!$A$2:$C$44,3,FALSE)&gt;=71,VLOOKUP(Sheet1!T57,Sheet2!$A$2:$C$44,2,FALSE)&amp;TEXT(Sheet1!V57,"00")&amp;TEXT(Sheet1!W57,"00"),VLOOKUP(Sheet1!T57,Sheet2!$A$2:$C$44,2,FALSE)&amp;TEXT(Sheet1!U57,"00")&amp;TEXT(Sheet1!V57,"00")&amp;IF(Sheet1!X57="手",TEXT(Sheet1!W57,"0"),TEXT(Sheet1!W57,"00"))))</f>
      </c>
      <c r="K49" s="2">
        <f>IF(Sheet1!AA57="","","●")</f>
      </c>
      <c r="L49" s="2">
        <f>IF(Sheet1!AB57="","","▲")</f>
      </c>
      <c r="M49" s="2">
        <f>IF(Sheet1!AC57="","","★")</f>
      </c>
      <c r="N49" s="2">
        <f>IF(Sheet1!AD57="","","▼")</f>
      </c>
      <c r="O49" s="2">
        <f>IF(Sheet1!AE57="","",Sheet1!AE57)</f>
      </c>
    </row>
    <row r="50" spans="1:15" s="2" customFormat="1" ht="12.75">
      <c r="A50" s="2">
        <f>IF(B50="","",IF(LEN(Sheet1!$E$4)=3,D50*100000000+E50*1000000+MID(F50,3,1)*100000+G50*100,D50*100000000+E50*1000000+MID(F50,3,2)*10000+G50))</f>
      </c>
      <c r="B50" s="2">
        <f>IF(Sheet1!C58="","",IF(Sheet1!Z58=2,Sheet1!C58&amp;"      "&amp;Sheet1!D58&amp;" "&amp;Sheet1!G58,IF(Sheet1!Z58=3,Sheet1!C58&amp;"    "&amp;Sheet1!D58&amp;" "&amp;Sheet1!G58,IF(Sheet1!Z58=4,Sheet1!C58&amp;"  "&amp;Sheet1!D58&amp;" "&amp;Sheet1!G58,IF(Sheet1!Z58&gt;=5,Sheet1!C58&amp;Sheet1!D58&amp;" "&amp;Sheet1!G58,"")))))</f>
      </c>
      <c r="C50" s="2">
        <f>IF(Sheet1!E58="","",Sheet1!E58&amp;" "&amp;Sheet1!F58)</f>
      </c>
      <c r="D50" s="2">
        <f>IF(Sheet1!H58="","",IF(Sheet1!H58="女",2,1))</f>
      </c>
      <c r="E50" s="2">
        <f>IF(Sheet1!I58="","",VLOOKUP(Sheet1!I58,Sheet2!$E$2:$F$50,2,FALSE))</f>
      </c>
      <c r="F50" s="2">
        <f>IF(B50="","",IF(LEN(Sheet1!$E$4)=3,VALUE(285&amp;Sheet1!$E$4),VALUE(28&amp;Sheet1!$E$4)))</f>
      </c>
      <c r="G50" s="2">
        <f>IF(Sheet1!B58="","",VALUE(Sheet1!B58))</f>
      </c>
      <c r="H50" s="2">
        <f>IF(Sheet1!J58="","",IF(VLOOKUP(Sheet1!J58,Sheet2!$A$2:$C$44,3,FALSE)&gt;=71,VLOOKUP(Sheet1!J58,Sheet2!$A$2:$C$44,2,FALSE)&amp;TEXT(Sheet1!L58,"00")&amp;TEXT(Sheet1!M58,"00"),VLOOKUP(Sheet1!J58,Sheet2!$A$2:$C$44,2,FALSE)&amp;TEXT(Sheet1!K58,"00")&amp;TEXT(Sheet1!L58,"00")&amp;IF(Sheet1!N58="手",TEXT(Sheet1!M58,"0"),TEXT(Sheet1!M58,"00"))))</f>
      </c>
      <c r="I50" s="2">
        <f>IF(Sheet1!O58="","",IF(VLOOKUP(Sheet1!O58,Sheet2!$A$2:$C$44,3,FALSE)&gt;=71,VLOOKUP(Sheet1!O58,Sheet2!$A$2:$C$44,2,FALSE)&amp;TEXT(Sheet1!Q58,"00")&amp;TEXT(Sheet1!R58,"00"),VLOOKUP(Sheet1!O58,Sheet2!$A$2:$C$44,2,FALSE)&amp;TEXT(Sheet1!P58,"00")&amp;TEXT(Sheet1!Q58,"00")&amp;IF(Sheet1!S58="手",TEXT(Sheet1!R58,"0"),TEXT(Sheet1!R58,"00"))))</f>
      </c>
      <c r="J50" s="2">
        <f>IF(Sheet1!T58="","",IF(VLOOKUP(Sheet1!T58,Sheet2!$A$2:$C$44,3,FALSE)&gt;=71,VLOOKUP(Sheet1!T58,Sheet2!$A$2:$C$44,2,FALSE)&amp;TEXT(Sheet1!V58,"00")&amp;TEXT(Sheet1!W58,"00"),VLOOKUP(Sheet1!T58,Sheet2!$A$2:$C$44,2,FALSE)&amp;TEXT(Sheet1!U58,"00")&amp;TEXT(Sheet1!V58,"00")&amp;IF(Sheet1!X58="手",TEXT(Sheet1!W58,"0"),TEXT(Sheet1!W58,"00"))))</f>
      </c>
      <c r="K50" s="2">
        <f>IF(Sheet1!AA58="","","●")</f>
      </c>
      <c r="L50" s="2">
        <f>IF(Sheet1!AB58="","","▲")</f>
      </c>
      <c r="M50" s="2">
        <f>IF(Sheet1!AC58="","","★")</f>
      </c>
      <c r="N50" s="2">
        <f>IF(Sheet1!AD58="","","▼")</f>
      </c>
      <c r="O50" s="2">
        <f>IF(Sheet1!AE58="","",Sheet1!AE58)</f>
      </c>
    </row>
    <row r="51" spans="1:15" s="2" customFormat="1" ht="12.75">
      <c r="A51" s="2">
        <f>IF(B51="","",IF(LEN(Sheet1!$E$4)=3,D51*100000000+E51*1000000+MID(F51,3,1)*100000+G51*100,D51*100000000+E51*1000000+MID(F51,3,2)*10000+G51))</f>
      </c>
      <c r="B51" s="2">
        <f>IF(Sheet1!C59="","",IF(Sheet1!Z59=2,Sheet1!C59&amp;"      "&amp;Sheet1!D59&amp;" "&amp;Sheet1!G59,IF(Sheet1!Z59=3,Sheet1!C59&amp;"    "&amp;Sheet1!D59&amp;" "&amp;Sheet1!G59,IF(Sheet1!Z59=4,Sheet1!C59&amp;"  "&amp;Sheet1!D59&amp;" "&amp;Sheet1!G59,IF(Sheet1!Z59&gt;=5,Sheet1!C59&amp;Sheet1!D59&amp;" "&amp;Sheet1!G59,"")))))</f>
      </c>
      <c r="C51" s="2">
        <f>IF(Sheet1!E59="","",Sheet1!E59&amp;" "&amp;Sheet1!F59)</f>
      </c>
      <c r="D51" s="2">
        <f>IF(Sheet1!H59="","",IF(Sheet1!H59="女",2,1))</f>
      </c>
      <c r="E51" s="2">
        <f>IF(Sheet1!I59="","",VLOOKUP(Sheet1!I59,Sheet2!$E$2:$F$50,2,FALSE))</f>
      </c>
      <c r="F51" s="2">
        <f>IF(B51="","",IF(LEN(Sheet1!$E$4)=3,VALUE(285&amp;Sheet1!$E$4),VALUE(28&amp;Sheet1!$E$4)))</f>
      </c>
      <c r="G51" s="2">
        <f>IF(Sheet1!B59="","",VALUE(Sheet1!B59))</f>
      </c>
      <c r="H51" s="2">
        <f>IF(Sheet1!J59="","",IF(VLOOKUP(Sheet1!J59,Sheet2!$A$2:$C$44,3,FALSE)&gt;=71,VLOOKUP(Sheet1!J59,Sheet2!$A$2:$C$44,2,FALSE)&amp;TEXT(Sheet1!L59,"00")&amp;TEXT(Sheet1!M59,"00"),VLOOKUP(Sheet1!J59,Sheet2!$A$2:$C$44,2,FALSE)&amp;TEXT(Sheet1!K59,"00")&amp;TEXT(Sheet1!L59,"00")&amp;IF(Sheet1!N59="手",TEXT(Sheet1!M59,"0"),TEXT(Sheet1!M59,"00"))))</f>
      </c>
      <c r="I51" s="2">
        <f>IF(Sheet1!O59="","",IF(VLOOKUP(Sheet1!O59,Sheet2!$A$2:$C$44,3,FALSE)&gt;=71,VLOOKUP(Sheet1!O59,Sheet2!$A$2:$C$44,2,FALSE)&amp;TEXT(Sheet1!Q59,"00")&amp;TEXT(Sheet1!R59,"00"),VLOOKUP(Sheet1!O59,Sheet2!$A$2:$C$44,2,FALSE)&amp;TEXT(Sheet1!P59,"00")&amp;TEXT(Sheet1!Q59,"00")&amp;IF(Sheet1!S59="手",TEXT(Sheet1!R59,"0"),TEXT(Sheet1!R59,"00"))))</f>
      </c>
      <c r="J51" s="2">
        <f>IF(Sheet1!T59="","",IF(VLOOKUP(Sheet1!T59,Sheet2!$A$2:$C$44,3,FALSE)&gt;=71,VLOOKUP(Sheet1!T59,Sheet2!$A$2:$C$44,2,FALSE)&amp;TEXT(Sheet1!V59,"00")&amp;TEXT(Sheet1!W59,"00"),VLOOKUP(Sheet1!T59,Sheet2!$A$2:$C$44,2,FALSE)&amp;TEXT(Sheet1!U59,"00")&amp;TEXT(Sheet1!V59,"00")&amp;IF(Sheet1!X59="手",TEXT(Sheet1!W59,"0"),TEXT(Sheet1!W59,"00"))))</f>
      </c>
      <c r="K51" s="2">
        <f>IF(Sheet1!AA59="","","●")</f>
      </c>
      <c r="L51" s="2">
        <f>IF(Sheet1!AB59="","","▲")</f>
      </c>
      <c r="M51" s="2">
        <f>IF(Sheet1!AC59="","","★")</f>
      </c>
      <c r="N51" s="2">
        <f>IF(Sheet1!AD59="","","▼")</f>
      </c>
      <c r="O51" s="2">
        <f>IF(Sheet1!AE59="","",Sheet1!AE59)</f>
      </c>
    </row>
    <row r="52" spans="1:15" s="2" customFormat="1" ht="12.75">
      <c r="A52" s="2">
        <f>IF(B52="","",IF(LEN(Sheet1!$E$4)=3,D52*100000000+E52*1000000+MID(F52,3,1)*100000+G52*100,D52*100000000+E52*1000000+MID(F52,3,2)*10000+G52))</f>
      </c>
      <c r="B52" s="2">
        <f>IF(Sheet1!C60="","",IF(Sheet1!Z60=2,Sheet1!C60&amp;"      "&amp;Sheet1!D60&amp;" "&amp;Sheet1!G60,IF(Sheet1!Z60=3,Sheet1!C60&amp;"    "&amp;Sheet1!D60&amp;" "&amp;Sheet1!G60,IF(Sheet1!Z60=4,Sheet1!C60&amp;"  "&amp;Sheet1!D60&amp;" "&amp;Sheet1!G60,IF(Sheet1!Z60&gt;=5,Sheet1!C60&amp;Sheet1!D60&amp;" "&amp;Sheet1!G60,"")))))</f>
      </c>
      <c r="C52" s="2">
        <f>IF(Sheet1!E60="","",Sheet1!E60&amp;" "&amp;Sheet1!F60)</f>
      </c>
      <c r="D52" s="2">
        <f>IF(Sheet1!H60="","",IF(Sheet1!H60="女",2,1))</f>
      </c>
      <c r="E52" s="2">
        <f>IF(Sheet1!I60="","",VLOOKUP(Sheet1!I60,Sheet2!$E$2:$F$50,2,FALSE))</f>
      </c>
      <c r="F52" s="2">
        <f>IF(B52="","",IF(LEN(Sheet1!$E$4)=3,VALUE(285&amp;Sheet1!$E$4),VALUE(28&amp;Sheet1!$E$4)))</f>
      </c>
      <c r="G52" s="2">
        <f>IF(Sheet1!B60="","",VALUE(Sheet1!B60))</f>
      </c>
      <c r="H52" s="2">
        <f>IF(Sheet1!J60="","",IF(VLOOKUP(Sheet1!J60,Sheet2!$A$2:$C$44,3,FALSE)&gt;=71,VLOOKUP(Sheet1!J60,Sheet2!$A$2:$C$44,2,FALSE)&amp;TEXT(Sheet1!L60,"00")&amp;TEXT(Sheet1!M60,"00"),VLOOKUP(Sheet1!J60,Sheet2!$A$2:$C$44,2,FALSE)&amp;TEXT(Sheet1!K60,"00")&amp;TEXT(Sheet1!L60,"00")&amp;IF(Sheet1!N60="手",TEXT(Sheet1!M60,"0"),TEXT(Sheet1!M60,"00"))))</f>
      </c>
      <c r="I52" s="2">
        <f>IF(Sheet1!O60="","",IF(VLOOKUP(Sheet1!O60,Sheet2!$A$2:$C$44,3,FALSE)&gt;=71,VLOOKUP(Sheet1!O60,Sheet2!$A$2:$C$44,2,FALSE)&amp;TEXT(Sheet1!Q60,"00")&amp;TEXT(Sheet1!R60,"00"),VLOOKUP(Sheet1!O60,Sheet2!$A$2:$C$44,2,FALSE)&amp;TEXT(Sheet1!P60,"00")&amp;TEXT(Sheet1!Q60,"00")&amp;IF(Sheet1!S60="手",TEXT(Sheet1!R60,"0"),TEXT(Sheet1!R60,"00"))))</f>
      </c>
      <c r="J52" s="2">
        <f>IF(Sheet1!T60="","",IF(VLOOKUP(Sheet1!T60,Sheet2!$A$2:$C$44,3,FALSE)&gt;=71,VLOOKUP(Sheet1!T60,Sheet2!$A$2:$C$44,2,FALSE)&amp;TEXT(Sheet1!V60,"00")&amp;TEXT(Sheet1!W60,"00"),VLOOKUP(Sheet1!T60,Sheet2!$A$2:$C$44,2,FALSE)&amp;TEXT(Sheet1!U60,"00")&amp;TEXT(Sheet1!V60,"00")&amp;IF(Sheet1!X60="手",TEXT(Sheet1!W60,"0"),TEXT(Sheet1!W60,"00"))))</f>
      </c>
      <c r="K52" s="2">
        <f>IF(Sheet1!AA60="","","●")</f>
      </c>
      <c r="L52" s="2">
        <f>IF(Sheet1!AB60="","","▲")</f>
      </c>
      <c r="M52" s="2">
        <f>IF(Sheet1!AC60="","","★")</f>
      </c>
      <c r="N52" s="2">
        <f>IF(Sheet1!AD60="","","▼")</f>
      </c>
      <c r="O52" s="2">
        <f>IF(Sheet1!AE60="","",Sheet1!AE60)</f>
      </c>
    </row>
    <row r="53" spans="1:15" s="2" customFormat="1" ht="12.75">
      <c r="A53" s="2">
        <f>IF(B53="","",IF(LEN(Sheet1!$E$4)=3,D53*100000000+E53*1000000+MID(F53,3,1)*100000+G53*100,D53*100000000+E53*1000000+MID(F53,3,2)*10000+G53))</f>
      </c>
      <c r="B53" s="2">
        <f>IF(Sheet1!C61="","",IF(Sheet1!Z61=2,Sheet1!C61&amp;"      "&amp;Sheet1!D61&amp;" "&amp;Sheet1!G61,IF(Sheet1!Z61=3,Sheet1!C61&amp;"    "&amp;Sheet1!D61&amp;" "&amp;Sheet1!G61,IF(Sheet1!Z61=4,Sheet1!C61&amp;"  "&amp;Sheet1!D61&amp;" "&amp;Sheet1!G61,IF(Sheet1!Z61&gt;=5,Sheet1!C61&amp;Sheet1!D61&amp;" "&amp;Sheet1!G61,"")))))</f>
      </c>
      <c r="C53" s="2">
        <f>IF(Sheet1!E61="","",Sheet1!E61&amp;" "&amp;Sheet1!F61)</f>
      </c>
      <c r="D53" s="2">
        <f>IF(Sheet1!H61="","",IF(Sheet1!H61="女",2,1))</f>
      </c>
      <c r="E53" s="2">
        <f>IF(Sheet1!I61="","",VLOOKUP(Sheet1!I61,Sheet2!$E$2:$F$50,2,FALSE))</f>
      </c>
      <c r="F53" s="2">
        <f>IF(B53="","",IF(LEN(Sheet1!$E$4)=3,VALUE(285&amp;Sheet1!$E$4),VALUE(28&amp;Sheet1!$E$4)))</f>
      </c>
      <c r="G53" s="2">
        <f>IF(Sheet1!B61="","",VALUE(Sheet1!B61))</f>
      </c>
      <c r="H53" s="2">
        <f>IF(Sheet1!J61="","",IF(VLOOKUP(Sheet1!J61,Sheet2!$A$2:$C$44,3,FALSE)&gt;=71,VLOOKUP(Sheet1!J61,Sheet2!$A$2:$C$44,2,FALSE)&amp;TEXT(Sheet1!L61,"00")&amp;TEXT(Sheet1!M61,"00"),VLOOKUP(Sheet1!J61,Sheet2!$A$2:$C$44,2,FALSE)&amp;TEXT(Sheet1!K61,"00")&amp;TEXT(Sheet1!L61,"00")&amp;IF(Sheet1!N61="手",TEXT(Sheet1!M61,"0"),TEXT(Sheet1!M61,"00"))))</f>
      </c>
      <c r="I53" s="2">
        <f>IF(Sheet1!O61="","",IF(VLOOKUP(Sheet1!O61,Sheet2!$A$2:$C$44,3,FALSE)&gt;=71,VLOOKUP(Sheet1!O61,Sheet2!$A$2:$C$44,2,FALSE)&amp;TEXT(Sheet1!Q61,"00")&amp;TEXT(Sheet1!R61,"00"),VLOOKUP(Sheet1!O61,Sheet2!$A$2:$C$44,2,FALSE)&amp;TEXT(Sheet1!P61,"00")&amp;TEXT(Sheet1!Q61,"00")&amp;IF(Sheet1!S61="手",TEXT(Sheet1!R61,"0"),TEXT(Sheet1!R61,"00"))))</f>
      </c>
      <c r="J53" s="2">
        <f>IF(Sheet1!T61="","",IF(VLOOKUP(Sheet1!T61,Sheet2!$A$2:$C$44,3,FALSE)&gt;=71,VLOOKUP(Sheet1!T61,Sheet2!$A$2:$C$44,2,FALSE)&amp;TEXT(Sheet1!V61,"00")&amp;TEXT(Sheet1!W61,"00"),VLOOKUP(Sheet1!T61,Sheet2!$A$2:$C$44,2,FALSE)&amp;TEXT(Sheet1!U61,"00")&amp;TEXT(Sheet1!V61,"00")&amp;IF(Sheet1!X61="手",TEXT(Sheet1!W61,"0"),TEXT(Sheet1!W61,"00"))))</f>
      </c>
      <c r="K53" s="2">
        <f>IF(Sheet1!AA61="","","●")</f>
      </c>
      <c r="L53" s="2">
        <f>IF(Sheet1!AB61="","","▲")</f>
      </c>
      <c r="M53" s="2">
        <f>IF(Sheet1!AC61="","","★")</f>
      </c>
      <c r="N53" s="2">
        <f>IF(Sheet1!AD61="","","▼")</f>
      </c>
      <c r="O53" s="2">
        <f>IF(Sheet1!AE61="","",Sheet1!AE61)</f>
      </c>
    </row>
    <row r="54" spans="1:15" s="2" customFormat="1" ht="12.75">
      <c r="A54" s="2">
        <f>IF(B54="","",IF(LEN(Sheet1!$E$4)=3,D54*100000000+E54*1000000+MID(F54,3,1)*100000+G54*100,D54*100000000+E54*1000000+MID(F54,3,2)*10000+G54))</f>
      </c>
      <c r="B54" s="2">
        <f>IF(Sheet1!C62="","",IF(Sheet1!Z62=2,Sheet1!C62&amp;"      "&amp;Sheet1!D62&amp;" "&amp;Sheet1!G62,IF(Sheet1!Z62=3,Sheet1!C62&amp;"    "&amp;Sheet1!D62&amp;" "&amp;Sheet1!G62,IF(Sheet1!Z62=4,Sheet1!C62&amp;"  "&amp;Sheet1!D62&amp;" "&amp;Sheet1!G62,IF(Sheet1!Z62&gt;=5,Sheet1!C62&amp;Sheet1!D62&amp;" "&amp;Sheet1!G62,"")))))</f>
      </c>
      <c r="C54" s="2">
        <f>IF(Sheet1!E62="","",Sheet1!E62&amp;" "&amp;Sheet1!F62)</f>
      </c>
      <c r="D54" s="2">
        <f>IF(Sheet1!H62="","",IF(Sheet1!H62="女",2,1))</f>
      </c>
      <c r="E54" s="2">
        <f>IF(Sheet1!I62="","",VLOOKUP(Sheet1!I62,Sheet2!$E$2:$F$50,2,FALSE))</f>
      </c>
      <c r="F54" s="2">
        <f>IF(B54="","",IF(LEN(Sheet1!$E$4)=3,VALUE(285&amp;Sheet1!$E$4),VALUE(28&amp;Sheet1!$E$4)))</f>
      </c>
      <c r="G54" s="2">
        <f>IF(Sheet1!B62="","",VALUE(Sheet1!B62))</f>
      </c>
      <c r="H54" s="2">
        <f>IF(Sheet1!J62="","",IF(VLOOKUP(Sheet1!J62,Sheet2!$A$2:$C$44,3,FALSE)&gt;=71,VLOOKUP(Sheet1!J62,Sheet2!$A$2:$C$44,2,FALSE)&amp;TEXT(Sheet1!L62,"00")&amp;TEXT(Sheet1!M62,"00"),VLOOKUP(Sheet1!J62,Sheet2!$A$2:$C$44,2,FALSE)&amp;TEXT(Sheet1!K62,"00")&amp;TEXT(Sheet1!L62,"00")&amp;IF(Sheet1!N62="手",TEXT(Sheet1!M62,"0"),TEXT(Sheet1!M62,"00"))))</f>
      </c>
      <c r="I54" s="2">
        <f>IF(Sheet1!O62="","",IF(VLOOKUP(Sheet1!O62,Sheet2!$A$2:$C$44,3,FALSE)&gt;=71,VLOOKUP(Sheet1!O62,Sheet2!$A$2:$C$44,2,FALSE)&amp;TEXT(Sheet1!Q62,"00")&amp;TEXT(Sheet1!R62,"00"),VLOOKUP(Sheet1!O62,Sheet2!$A$2:$C$44,2,FALSE)&amp;TEXT(Sheet1!P62,"00")&amp;TEXT(Sheet1!Q62,"00")&amp;IF(Sheet1!S62="手",TEXT(Sheet1!R62,"0"),TEXT(Sheet1!R62,"00"))))</f>
      </c>
      <c r="J54" s="2">
        <f>IF(Sheet1!T62="","",IF(VLOOKUP(Sheet1!T62,Sheet2!$A$2:$C$44,3,FALSE)&gt;=71,VLOOKUP(Sheet1!T62,Sheet2!$A$2:$C$44,2,FALSE)&amp;TEXT(Sheet1!V62,"00")&amp;TEXT(Sheet1!W62,"00"),VLOOKUP(Sheet1!T62,Sheet2!$A$2:$C$44,2,FALSE)&amp;TEXT(Sheet1!U62,"00")&amp;TEXT(Sheet1!V62,"00")&amp;IF(Sheet1!X62="手",TEXT(Sheet1!W62,"0"),TEXT(Sheet1!W62,"00"))))</f>
      </c>
      <c r="K54" s="2">
        <f>IF(Sheet1!AA62="","","●")</f>
      </c>
      <c r="L54" s="2">
        <f>IF(Sheet1!AB62="","","▲")</f>
      </c>
      <c r="M54" s="2">
        <f>IF(Sheet1!AC62="","","★")</f>
      </c>
      <c r="N54" s="2">
        <f>IF(Sheet1!AD62="","","▼")</f>
      </c>
      <c r="O54" s="2">
        <f>IF(Sheet1!AE62="","",Sheet1!AE62)</f>
      </c>
    </row>
    <row r="55" spans="1:15" s="2" customFormat="1" ht="12.75">
      <c r="A55" s="2">
        <f>IF(B55="","",IF(LEN(Sheet1!$E$4)=3,D55*100000000+E55*1000000+MID(F55,3,1)*100000+G55*100,D55*100000000+E55*1000000+MID(F55,3,2)*10000+G55))</f>
      </c>
      <c r="B55" s="2">
        <f>IF(Sheet1!C63="","",IF(Sheet1!Z63=2,Sheet1!C63&amp;"      "&amp;Sheet1!D63&amp;" "&amp;Sheet1!G63,IF(Sheet1!Z63=3,Sheet1!C63&amp;"    "&amp;Sheet1!D63&amp;" "&amp;Sheet1!G63,IF(Sheet1!Z63=4,Sheet1!C63&amp;"  "&amp;Sheet1!D63&amp;" "&amp;Sheet1!G63,IF(Sheet1!Z63&gt;=5,Sheet1!C63&amp;Sheet1!D63&amp;" "&amp;Sheet1!G63,"")))))</f>
      </c>
      <c r="C55" s="2">
        <f>IF(Sheet1!E63="","",Sheet1!E63&amp;" "&amp;Sheet1!F63)</f>
      </c>
      <c r="D55" s="2">
        <f>IF(Sheet1!H63="","",IF(Sheet1!H63="女",2,1))</f>
      </c>
      <c r="E55" s="2">
        <f>IF(Sheet1!I63="","",VLOOKUP(Sheet1!I63,Sheet2!$E$2:$F$50,2,FALSE))</f>
      </c>
      <c r="F55" s="2">
        <f>IF(B55="","",IF(LEN(Sheet1!$E$4)=3,VALUE(285&amp;Sheet1!$E$4),VALUE(28&amp;Sheet1!$E$4)))</f>
      </c>
      <c r="G55" s="2">
        <f>IF(Sheet1!B63="","",VALUE(Sheet1!B63))</f>
      </c>
      <c r="H55" s="2">
        <f>IF(Sheet1!J63="","",IF(VLOOKUP(Sheet1!J63,Sheet2!$A$2:$C$44,3,FALSE)&gt;=71,VLOOKUP(Sheet1!J63,Sheet2!$A$2:$C$44,2,FALSE)&amp;TEXT(Sheet1!L63,"00")&amp;TEXT(Sheet1!M63,"00"),VLOOKUP(Sheet1!J63,Sheet2!$A$2:$C$44,2,FALSE)&amp;TEXT(Sheet1!K63,"00")&amp;TEXT(Sheet1!L63,"00")&amp;IF(Sheet1!N63="手",TEXT(Sheet1!M63,"0"),TEXT(Sheet1!M63,"00"))))</f>
      </c>
      <c r="I55" s="2">
        <f>IF(Sheet1!O63="","",IF(VLOOKUP(Sheet1!O63,Sheet2!$A$2:$C$44,3,FALSE)&gt;=71,VLOOKUP(Sheet1!O63,Sheet2!$A$2:$C$44,2,FALSE)&amp;TEXT(Sheet1!Q63,"00")&amp;TEXT(Sheet1!R63,"00"),VLOOKUP(Sheet1!O63,Sheet2!$A$2:$C$44,2,FALSE)&amp;TEXT(Sheet1!P63,"00")&amp;TEXT(Sheet1!Q63,"00")&amp;IF(Sheet1!S63="手",TEXT(Sheet1!R63,"0"),TEXT(Sheet1!R63,"00"))))</f>
      </c>
      <c r="J55" s="2">
        <f>IF(Sheet1!T63="","",IF(VLOOKUP(Sheet1!T63,Sheet2!$A$2:$C$44,3,FALSE)&gt;=71,VLOOKUP(Sheet1!T63,Sheet2!$A$2:$C$44,2,FALSE)&amp;TEXT(Sheet1!V63,"00")&amp;TEXT(Sheet1!W63,"00"),VLOOKUP(Sheet1!T63,Sheet2!$A$2:$C$44,2,FALSE)&amp;TEXT(Sheet1!U63,"00")&amp;TEXT(Sheet1!V63,"00")&amp;IF(Sheet1!X63="手",TEXT(Sheet1!W63,"0"),TEXT(Sheet1!W63,"00"))))</f>
      </c>
      <c r="K55" s="2">
        <f>IF(Sheet1!AA63="","","●")</f>
      </c>
      <c r="L55" s="2">
        <f>IF(Sheet1!AB63="","","▲")</f>
      </c>
      <c r="M55" s="2">
        <f>IF(Sheet1!AC63="","","★")</f>
      </c>
      <c r="N55" s="2">
        <f>IF(Sheet1!AD63="","","▼")</f>
      </c>
      <c r="O55" s="2">
        <f>IF(Sheet1!AE63="","",Sheet1!AE63)</f>
      </c>
    </row>
    <row r="56" spans="1:15" s="2" customFormat="1" ht="12.75">
      <c r="A56" s="2">
        <f>IF(B56="","",IF(LEN(Sheet1!$E$4)=3,D56*100000000+E56*1000000+MID(F56,3,1)*100000+G56*100,D56*100000000+E56*1000000+MID(F56,3,2)*10000+G56))</f>
      </c>
      <c r="B56" s="2">
        <f>IF(Sheet1!C64="","",IF(Sheet1!Z64=2,Sheet1!C64&amp;"      "&amp;Sheet1!D64&amp;" "&amp;Sheet1!G64,IF(Sheet1!Z64=3,Sheet1!C64&amp;"    "&amp;Sheet1!D64&amp;" "&amp;Sheet1!G64,IF(Sheet1!Z64=4,Sheet1!C64&amp;"  "&amp;Sheet1!D64&amp;" "&amp;Sheet1!G64,IF(Sheet1!Z64&gt;=5,Sheet1!C64&amp;Sheet1!D64&amp;" "&amp;Sheet1!G64,"")))))</f>
      </c>
      <c r="C56" s="2">
        <f>IF(Sheet1!E64="","",Sheet1!E64&amp;" "&amp;Sheet1!F64)</f>
      </c>
      <c r="D56" s="2">
        <f>IF(Sheet1!H64="","",IF(Sheet1!H64="女",2,1))</f>
      </c>
      <c r="E56" s="2">
        <f>IF(Sheet1!I64="","",VLOOKUP(Sheet1!I64,Sheet2!$E$2:$F$50,2,FALSE))</f>
      </c>
      <c r="F56" s="2">
        <f>IF(B56="","",IF(LEN(Sheet1!$E$4)=3,VALUE(285&amp;Sheet1!$E$4),VALUE(28&amp;Sheet1!$E$4)))</f>
      </c>
      <c r="G56" s="2">
        <f>IF(Sheet1!B64="","",VALUE(Sheet1!B64))</f>
      </c>
      <c r="H56" s="2">
        <f>IF(Sheet1!J64="","",IF(VLOOKUP(Sheet1!J64,Sheet2!$A$2:$C$44,3,FALSE)&gt;=71,VLOOKUP(Sheet1!J64,Sheet2!$A$2:$C$44,2,FALSE)&amp;TEXT(Sheet1!L64,"00")&amp;TEXT(Sheet1!M64,"00"),VLOOKUP(Sheet1!J64,Sheet2!$A$2:$C$44,2,FALSE)&amp;TEXT(Sheet1!K64,"00")&amp;TEXT(Sheet1!L64,"00")&amp;IF(Sheet1!N64="手",TEXT(Sheet1!M64,"0"),TEXT(Sheet1!M64,"00"))))</f>
      </c>
      <c r="I56" s="2">
        <f>IF(Sheet1!O64="","",IF(VLOOKUP(Sheet1!O64,Sheet2!$A$2:$C$44,3,FALSE)&gt;=71,VLOOKUP(Sheet1!O64,Sheet2!$A$2:$C$44,2,FALSE)&amp;TEXT(Sheet1!Q64,"00")&amp;TEXT(Sheet1!R64,"00"),VLOOKUP(Sheet1!O64,Sheet2!$A$2:$C$44,2,FALSE)&amp;TEXT(Sheet1!P64,"00")&amp;TEXT(Sheet1!Q64,"00")&amp;IF(Sheet1!S64="手",TEXT(Sheet1!R64,"0"),TEXT(Sheet1!R64,"00"))))</f>
      </c>
      <c r="J56" s="2">
        <f>IF(Sheet1!T64="","",IF(VLOOKUP(Sheet1!T64,Sheet2!$A$2:$C$44,3,FALSE)&gt;=71,VLOOKUP(Sheet1!T64,Sheet2!$A$2:$C$44,2,FALSE)&amp;TEXT(Sheet1!V64,"00")&amp;TEXT(Sheet1!W64,"00"),VLOOKUP(Sheet1!T64,Sheet2!$A$2:$C$44,2,FALSE)&amp;TEXT(Sheet1!U64,"00")&amp;TEXT(Sheet1!V64,"00")&amp;IF(Sheet1!X64="手",TEXT(Sheet1!W64,"0"),TEXT(Sheet1!W64,"00"))))</f>
      </c>
      <c r="K56" s="2">
        <f>IF(Sheet1!AA64="","","●")</f>
      </c>
      <c r="L56" s="2">
        <f>IF(Sheet1!AB64="","","▲")</f>
      </c>
      <c r="M56" s="2">
        <f>IF(Sheet1!AC64="","","★")</f>
      </c>
      <c r="N56" s="2">
        <f>IF(Sheet1!AD64="","","▼")</f>
      </c>
      <c r="O56" s="2">
        <f>IF(Sheet1!AE64="","",Sheet1!AE64)</f>
      </c>
    </row>
    <row r="57" spans="1:15" s="2" customFormat="1" ht="12.75">
      <c r="A57" s="2">
        <f>IF(B57="","",IF(LEN(Sheet1!$E$4)=3,D57*100000000+E57*1000000+MID(F57,3,1)*100000+G57*100,D57*100000000+E57*1000000+MID(F57,3,2)*10000+G57))</f>
      </c>
      <c r="B57" s="2">
        <f>IF(Sheet1!C65="","",IF(Sheet1!Z65=2,Sheet1!C65&amp;"      "&amp;Sheet1!D65&amp;" "&amp;Sheet1!G65,IF(Sheet1!Z65=3,Sheet1!C65&amp;"    "&amp;Sheet1!D65&amp;" "&amp;Sheet1!G65,IF(Sheet1!Z65=4,Sheet1!C65&amp;"  "&amp;Sheet1!D65&amp;" "&amp;Sheet1!G65,IF(Sheet1!Z65&gt;=5,Sheet1!C65&amp;Sheet1!D65&amp;" "&amp;Sheet1!G65,"")))))</f>
      </c>
      <c r="C57" s="2">
        <f>IF(Sheet1!E65="","",Sheet1!E65&amp;" "&amp;Sheet1!F65)</f>
      </c>
      <c r="D57" s="2">
        <f>IF(Sheet1!H65="","",IF(Sheet1!H65="女",2,1))</f>
      </c>
      <c r="E57" s="2">
        <f>IF(Sheet1!I65="","",VLOOKUP(Sheet1!I65,Sheet2!$E$2:$F$50,2,FALSE))</f>
      </c>
      <c r="F57" s="2">
        <f>IF(B57="","",IF(LEN(Sheet1!$E$4)=3,VALUE(285&amp;Sheet1!$E$4),VALUE(28&amp;Sheet1!$E$4)))</f>
      </c>
      <c r="G57" s="2">
        <f>IF(Sheet1!B65="","",VALUE(Sheet1!B65))</f>
      </c>
      <c r="H57" s="2">
        <f>IF(Sheet1!J65="","",IF(VLOOKUP(Sheet1!J65,Sheet2!$A$2:$C$44,3,FALSE)&gt;=71,VLOOKUP(Sheet1!J65,Sheet2!$A$2:$C$44,2,FALSE)&amp;TEXT(Sheet1!L65,"00")&amp;TEXT(Sheet1!M65,"00"),VLOOKUP(Sheet1!J65,Sheet2!$A$2:$C$44,2,FALSE)&amp;TEXT(Sheet1!K65,"00")&amp;TEXT(Sheet1!L65,"00")&amp;IF(Sheet1!N65="手",TEXT(Sheet1!M65,"0"),TEXT(Sheet1!M65,"00"))))</f>
      </c>
      <c r="I57" s="2">
        <f>IF(Sheet1!O65="","",IF(VLOOKUP(Sheet1!O65,Sheet2!$A$2:$C$44,3,FALSE)&gt;=71,VLOOKUP(Sheet1!O65,Sheet2!$A$2:$C$44,2,FALSE)&amp;TEXT(Sheet1!Q65,"00")&amp;TEXT(Sheet1!R65,"00"),VLOOKUP(Sheet1!O65,Sheet2!$A$2:$C$44,2,FALSE)&amp;TEXT(Sheet1!P65,"00")&amp;TEXT(Sheet1!Q65,"00")&amp;IF(Sheet1!S65="手",TEXT(Sheet1!R65,"0"),TEXT(Sheet1!R65,"00"))))</f>
      </c>
      <c r="J57" s="2">
        <f>IF(Sheet1!T65="","",IF(VLOOKUP(Sheet1!T65,Sheet2!$A$2:$C$44,3,FALSE)&gt;=71,VLOOKUP(Sheet1!T65,Sheet2!$A$2:$C$44,2,FALSE)&amp;TEXT(Sheet1!V65,"00")&amp;TEXT(Sheet1!W65,"00"),VLOOKUP(Sheet1!T65,Sheet2!$A$2:$C$44,2,FALSE)&amp;TEXT(Sheet1!U65,"00")&amp;TEXT(Sheet1!V65,"00")&amp;IF(Sheet1!X65="手",TEXT(Sheet1!W65,"0"),TEXT(Sheet1!W65,"00"))))</f>
      </c>
      <c r="K57" s="2">
        <f>IF(Sheet1!AA65="","","●")</f>
      </c>
      <c r="L57" s="2">
        <f>IF(Sheet1!AB65="","","▲")</f>
      </c>
      <c r="M57" s="2">
        <f>IF(Sheet1!AC65="","","★")</f>
      </c>
      <c r="N57" s="2">
        <f>IF(Sheet1!AD65="","","▼")</f>
      </c>
      <c r="O57" s="2">
        <f>IF(Sheet1!AE65="","",Sheet1!AE65)</f>
      </c>
    </row>
    <row r="58" spans="1:15" s="2" customFormat="1" ht="12.75">
      <c r="A58" s="2">
        <f>IF(B58="","",IF(LEN(Sheet1!$E$4)=3,D58*100000000+E58*1000000+MID(F58,3,1)*100000+G58*100,D58*100000000+E58*1000000+MID(F58,3,2)*10000+G58))</f>
      </c>
      <c r="B58" s="2">
        <f>IF(Sheet1!C66="","",IF(Sheet1!Z66=2,Sheet1!C66&amp;"      "&amp;Sheet1!D66&amp;" "&amp;Sheet1!G66,IF(Sheet1!Z66=3,Sheet1!C66&amp;"    "&amp;Sheet1!D66&amp;" "&amp;Sheet1!G66,IF(Sheet1!Z66=4,Sheet1!C66&amp;"  "&amp;Sheet1!D66&amp;" "&amp;Sheet1!G66,IF(Sheet1!Z66&gt;=5,Sheet1!C66&amp;Sheet1!D66&amp;" "&amp;Sheet1!G66,"")))))</f>
      </c>
      <c r="C58" s="2">
        <f>IF(Sheet1!E66="","",Sheet1!E66&amp;" "&amp;Sheet1!F66)</f>
      </c>
      <c r="D58" s="2">
        <f>IF(Sheet1!H66="","",IF(Sheet1!H66="女",2,1))</f>
      </c>
      <c r="E58" s="2">
        <f>IF(Sheet1!I66="","",VLOOKUP(Sheet1!I66,Sheet2!$E$2:$F$50,2,FALSE))</f>
      </c>
      <c r="F58" s="2">
        <f>IF(B58="","",IF(LEN(Sheet1!$E$4)=3,VALUE(285&amp;Sheet1!$E$4),VALUE(28&amp;Sheet1!$E$4)))</f>
      </c>
      <c r="G58" s="2">
        <f>IF(Sheet1!B66="","",VALUE(Sheet1!B66))</f>
      </c>
      <c r="H58" s="2">
        <f>IF(Sheet1!J66="","",IF(VLOOKUP(Sheet1!J66,Sheet2!$A$2:$C$44,3,FALSE)&gt;=71,VLOOKUP(Sheet1!J66,Sheet2!$A$2:$C$44,2,FALSE)&amp;TEXT(Sheet1!L66,"00")&amp;TEXT(Sheet1!M66,"00"),VLOOKUP(Sheet1!J66,Sheet2!$A$2:$C$44,2,FALSE)&amp;TEXT(Sheet1!K66,"00")&amp;TEXT(Sheet1!L66,"00")&amp;IF(Sheet1!N66="手",TEXT(Sheet1!M66,"0"),TEXT(Sheet1!M66,"00"))))</f>
      </c>
      <c r="I58" s="2">
        <f>IF(Sheet1!O66="","",IF(VLOOKUP(Sheet1!O66,Sheet2!$A$2:$C$44,3,FALSE)&gt;=71,VLOOKUP(Sheet1!O66,Sheet2!$A$2:$C$44,2,FALSE)&amp;TEXT(Sheet1!Q66,"00")&amp;TEXT(Sheet1!R66,"00"),VLOOKUP(Sheet1!O66,Sheet2!$A$2:$C$44,2,FALSE)&amp;TEXT(Sheet1!P66,"00")&amp;TEXT(Sheet1!Q66,"00")&amp;IF(Sheet1!S66="手",TEXT(Sheet1!R66,"0"),TEXT(Sheet1!R66,"00"))))</f>
      </c>
      <c r="J58" s="2">
        <f>IF(Sheet1!T66="","",IF(VLOOKUP(Sheet1!T66,Sheet2!$A$2:$C$44,3,FALSE)&gt;=71,VLOOKUP(Sheet1!T66,Sheet2!$A$2:$C$44,2,FALSE)&amp;TEXT(Sheet1!V66,"00")&amp;TEXT(Sheet1!W66,"00"),VLOOKUP(Sheet1!T66,Sheet2!$A$2:$C$44,2,FALSE)&amp;TEXT(Sheet1!U66,"00")&amp;TEXT(Sheet1!V66,"00")&amp;IF(Sheet1!X66="手",TEXT(Sheet1!W66,"0"),TEXT(Sheet1!W66,"00"))))</f>
      </c>
      <c r="K58" s="2">
        <f>IF(Sheet1!AA66="","","●")</f>
      </c>
      <c r="L58" s="2">
        <f>IF(Sheet1!AB66="","","▲")</f>
      </c>
      <c r="M58" s="2">
        <f>IF(Sheet1!AC66="","","★")</f>
      </c>
      <c r="N58" s="2">
        <f>IF(Sheet1!AD66="","","▼")</f>
      </c>
      <c r="O58" s="2">
        <f>IF(Sheet1!AE66="","",Sheet1!AE66)</f>
      </c>
    </row>
    <row r="59" spans="1:15" s="2" customFormat="1" ht="12.75">
      <c r="A59" s="2">
        <f>IF(B59="","",IF(LEN(Sheet1!$E$4)=3,D59*100000000+E59*1000000+MID(F59,3,1)*100000+G59*100,D59*100000000+E59*1000000+MID(F59,3,2)*10000+G59))</f>
      </c>
      <c r="B59" s="2">
        <f>IF(Sheet1!C67="","",IF(Sheet1!Z67=2,Sheet1!C67&amp;"      "&amp;Sheet1!D67&amp;" "&amp;Sheet1!G67,IF(Sheet1!Z67=3,Sheet1!C67&amp;"    "&amp;Sheet1!D67&amp;" "&amp;Sheet1!G67,IF(Sheet1!Z67=4,Sheet1!C67&amp;"  "&amp;Sheet1!D67&amp;" "&amp;Sheet1!G67,IF(Sheet1!Z67&gt;=5,Sheet1!C67&amp;Sheet1!D67&amp;" "&amp;Sheet1!G67,"")))))</f>
      </c>
      <c r="C59" s="2">
        <f>IF(Sheet1!E67="","",Sheet1!E67&amp;" "&amp;Sheet1!F67)</f>
      </c>
      <c r="D59" s="2">
        <f>IF(Sheet1!H67="","",IF(Sheet1!H67="女",2,1))</f>
      </c>
      <c r="E59" s="2">
        <f>IF(Sheet1!I67="","",VLOOKUP(Sheet1!I67,Sheet2!$E$2:$F$50,2,FALSE))</f>
      </c>
      <c r="F59" s="2">
        <f>IF(B59="","",IF(LEN(Sheet1!$E$4)=3,VALUE(285&amp;Sheet1!$E$4),VALUE(28&amp;Sheet1!$E$4)))</f>
      </c>
      <c r="G59" s="2">
        <f>IF(Sheet1!B67="","",VALUE(Sheet1!B67))</f>
      </c>
      <c r="H59" s="2">
        <f>IF(Sheet1!J67="","",IF(VLOOKUP(Sheet1!J67,Sheet2!$A$2:$C$44,3,FALSE)&gt;=71,VLOOKUP(Sheet1!J67,Sheet2!$A$2:$C$44,2,FALSE)&amp;TEXT(Sheet1!L67,"00")&amp;TEXT(Sheet1!M67,"00"),VLOOKUP(Sheet1!J67,Sheet2!$A$2:$C$44,2,FALSE)&amp;TEXT(Sheet1!K67,"00")&amp;TEXT(Sheet1!L67,"00")&amp;IF(Sheet1!N67="手",TEXT(Sheet1!M67,"0"),TEXT(Sheet1!M67,"00"))))</f>
      </c>
      <c r="I59" s="2">
        <f>IF(Sheet1!O67="","",IF(VLOOKUP(Sheet1!O67,Sheet2!$A$2:$C$44,3,FALSE)&gt;=71,VLOOKUP(Sheet1!O67,Sheet2!$A$2:$C$44,2,FALSE)&amp;TEXT(Sheet1!Q67,"00")&amp;TEXT(Sheet1!R67,"00"),VLOOKUP(Sheet1!O67,Sheet2!$A$2:$C$44,2,FALSE)&amp;TEXT(Sheet1!P67,"00")&amp;TEXT(Sheet1!Q67,"00")&amp;IF(Sheet1!S67="手",TEXT(Sheet1!R67,"0"),TEXT(Sheet1!R67,"00"))))</f>
      </c>
      <c r="J59" s="2">
        <f>IF(Sheet1!T67="","",IF(VLOOKUP(Sheet1!T67,Sheet2!$A$2:$C$44,3,FALSE)&gt;=71,VLOOKUP(Sheet1!T67,Sheet2!$A$2:$C$44,2,FALSE)&amp;TEXT(Sheet1!V67,"00")&amp;TEXT(Sheet1!W67,"00"),VLOOKUP(Sheet1!T67,Sheet2!$A$2:$C$44,2,FALSE)&amp;TEXT(Sheet1!U67,"00")&amp;TEXT(Sheet1!V67,"00")&amp;IF(Sheet1!X67="手",TEXT(Sheet1!W67,"0"),TEXT(Sheet1!W67,"00"))))</f>
      </c>
      <c r="K59" s="2">
        <f>IF(Sheet1!AA67="","","●")</f>
      </c>
      <c r="L59" s="2">
        <f>IF(Sheet1!AB67="","","▲")</f>
      </c>
      <c r="M59" s="2">
        <f>IF(Sheet1!AC67="","","★")</f>
      </c>
      <c r="N59" s="2">
        <f>IF(Sheet1!AD67="","","▼")</f>
      </c>
      <c r="O59" s="2">
        <f>IF(Sheet1!AE67="","",Sheet1!AE67)</f>
      </c>
    </row>
    <row r="60" spans="1:15" s="2" customFormat="1" ht="12.75">
      <c r="A60" s="2">
        <f>IF(B60="","",IF(LEN(Sheet1!$E$4)=3,D60*100000000+E60*1000000+MID(F60,3,1)*100000+G60*100,D60*100000000+E60*1000000+MID(F60,3,2)*10000+G60))</f>
      </c>
      <c r="B60" s="2">
        <f>IF(Sheet1!C68="","",IF(Sheet1!Z68=2,Sheet1!C68&amp;"      "&amp;Sheet1!D68&amp;" "&amp;Sheet1!G68,IF(Sheet1!Z68=3,Sheet1!C68&amp;"    "&amp;Sheet1!D68&amp;" "&amp;Sheet1!G68,IF(Sheet1!Z68=4,Sheet1!C68&amp;"  "&amp;Sheet1!D68&amp;" "&amp;Sheet1!G68,IF(Sheet1!Z68&gt;=5,Sheet1!C68&amp;Sheet1!D68&amp;" "&amp;Sheet1!G68,"")))))</f>
      </c>
      <c r="C60" s="2">
        <f>IF(Sheet1!E68="","",Sheet1!E68&amp;" "&amp;Sheet1!F68)</f>
      </c>
      <c r="D60" s="2">
        <f>IF(Sheet1!H68="","",IF(Sheet1!H68="女",2,1))</f>
      </c>
      <c r="E60" s="2">
        <f>IF(Sheet1!I68="","",VLOOKUP(Sheet1!I68,Sheet2!$E$2:$F$50,2,FALSE))</f>
      </c>
      <c r="F60" s="2">
        <f>IF(B60="","",IF(LEN(Sheet1!$E$4)=3,VALUE(285&amp;Sheet1!$E$4),VALUE(28&amp;Sheet1!$E$4)))</f>
      </c>
      <c r="G60" s="2">
        <f>IF(Sheet1!B68="","",VALUE(Sheet1!B68))</f>
      </c>
      <c r="H60" s="2">
        <f>IF(Sheet1!J68="","",IF(VLOOKUP(Sheet1!J68,Sheet2!$A$2:$C$44,3,FALSE)&gt;=71,VLOOKUP(Sheet1!J68,Sheet2!$A$2:$C$44,2,FALSE)&amp;TEXT(Sheet1!L68,"00")&amp;TEXT(Sheet1!M68,"00"),VLOOKUP(Sheet1!J68,Sheet2!$A$2:$C$44,2,FALSE)&amp;TEXT(Sheet1!K68,"00")&amp;TEXT(Sheet1!L68,"00")&amp;IF(Sheet1!N68="手",TEXT(Sheet1!M68,"0"),TEXT(Sheet1!M68,"00"))))</f>
      </c>
      <c r="I60" s="2">
        <f>IF(Sheet1!O68="","",IF(VLOOKUP(Sheet1!O68,Sheet2!$A$2:$C$44,3,FALSE)&gt;=71,VLOOKUP(Sheet1!O68,Sheet2!$A$2:$C$44,2,FALSE)&amp;TEXT(Sheet1!Q68,"00")&amp;TEXT(Sheet1!R68,"00"),VLOOKUP(Sheet1!O68,Sheet2!$A$2:$C$44,2,FALSE)&amp;TEXT(Sheet1!P68,"00")&amp;TEXT(Sheet1!Q68,"00")&amp;IF(Sheet1!S68="手",TEXT(Sheet1!R68,"0"),TEXT(Sheet1!R68,"00"))))</f>
      </c>
      <c r="J60" s="2">
        <f>IF(Sheet1!T68="","",IF(VLOOKUP(Sheet1!T68,Sheet2!$A$2:$C$44,3,FALSE)&gt;=71,VLOOKUP(Sheet1!T68,Sheet2!$A$2:$C$44,2,FALSE)&amp;TEXT(Sheet1!V68,"00")&amp;TEXT(Sheet1!W68,"00"),VLOOKUP(Sheet1!T68,Sheet2!$A$2:$C$44,2,FALSE)&amp;TEXT(Sheet1!U68,"00")&amp;TEXT(Sheet1!V68,"00")&amp;IF(Sheet1!X68="手",TEXT(Sheet1!W68,"0"),TEXT(Sheet1!W68,"00"))))</f>
      </c>
      <c r="K60" s="2">
        <f>IF(Sheet1!AA68="","","●")</f>
      </c>
      <c r="L60" s="2">
        <f>IF(Sheet1!AB68="","","▲")</f>
      </c>
      <c r="M60" s="2">
        <f>IF(Sheet1!AC68="","","★")</f>
      </c>
      <c r="N60" s="2">
        <f>IF(Sheet1!AD68="","","▼")</f>
      </c>
      <c r="O60" s="2">
        <f>IF(Sheet1!AE68="","",Sheet1!AE68)</f>
      </c>
    </row>
    <row r="61" spans="1:15" s="2" customFormat="1" ht="12.75">
      <c r="A61" s="2">
        <f>IF(B61="","",IF(LEN(Sheet1!$E$4)=3,D61*100000000+E61*1000000+MID(F61,3,1)*100000+G61*100,D61*100000000+E61*1000000+MID(F61,3,2)*10000+G61))</f>
      </c>
      <c r="B61" s="2">
        <f>IF(Sheet1!C69="","",IF(Sheet1!Z69=2,Sheet1!C69&amp;"      "&amp;Sheet1!D69&amp;" "&amp;Sheet1!G69,IF(Sheet1!Z69=3,Sheet1!C69&amp;"    "&amp;Sheet1!D69&amp;" "&amp;Sheet1!G69,IF(Sheet1!Z69=4,Sheet1!C69&amp;"  "&amp;Sheet1!D69&amp;" "&amp;Sheet1!G69,IF(Sheet1!Z69&gt;=5,Sheet1!C69&amp;Sheet1!D69&amp;" "&amp;Sheet1!G69,"")))))</f>
      </c>
      <c r="C61" s="2">
        <f>IF(Sheet1!E69="","",Sheet1!E69&amp;" "&amp;Sheet1!F69)</f>
      </c>
      <c r="D61" s="2">
        <f>IF(Sheet1!H69="","",IF(Sheet1!H69="女",2,1))</f>
      </c>
      <c r="E61" s="2">
        <f>IF(Sheet1!I69="","",VLOOKUP(Sheet1!I69,Sheet2!$E$2:$F$50,2,FALSE))</f>
      </c>
      <c r="F61" s="2">
        <f>IF(B61="","",IF(LEN(Sheet1!$E$4)=3,VALUE(285&amp;Sheet1!$E$4),VALUE(28&amp;Sheet1!$E$4)))</f>
      </c>
      <c r="G61" s="2">
        <f>IF(Sheet1!B69="","",VALUE(Sheet1!B69))</f>
      </c>
      <c r="H61" s="2">
        <f>IF(Sheet1!J69="","",IF(VLOOKUP(Sheet1!J69,Sheet2!$A$2:$C$44,3,FALSE)&gt;=71,VLOOKUP(Sheet1!J69,Sheet2!$A$2:$C$44,2,FALSE)&amp;TEXT(Sheet1!L69,"00")&amp;TEXT(Sheet1!M69,"00"),VLOOKUP(Sheet1!J69,Sheet2!$A$2:$C$44,2,FALSE)&amp;TEXT(Sheet1!K69,"00")&amp;TEXT(Sheet1!L69,"00")&amp;IF(Sheet1!N69="手",TEXT(Sheet1!M69,"0"),TEXT(Sheet1!M69,"00"))))</f>
      </c>
      <c r="I61" s="2">
        <f>IF(Sheet1!O69="","",IF(VLOOKUP(Sheet1!O69,Sheet2!$A$2:$C$44,3,FALSE)&gt;=71,VLOOKUP(Sheet1!O69,Sheet2!$A$2:$C$44,2,FALSE)&amp;TEXT(Sheet1!Q69,"00")&amp;TEXT(Sheet1!R69,"00"),VLOOKUP(Sheet1!O69,Sheet2!$A$2:$C$44,2,FALSE)&amp;TEXT(Sheet1!P69,"00")&amp;TEXT(Sheet1!Q69,"00")&amp;IF(Sheet1!S69="手",TEXT(Sheet1!R69,"0"),TEXT(Sheet1!R69,"00"))))</f>
      </c>
      <c r="J61" s="2">
        <f>IF(Sheet1!T69="","",IF(VLOOKUP(Sheet1!T69,Sheet2!$A$2:$C$44,3,FALSE)&gt;=71,VLOOKUP(Sheet1!T69,Sheet2!$A$2:$C$44,2,FALSE)&amp;TEXT(Sheet1!V69,"00")&amp;TEXT(Sheet1!W69,"00"),VLOOKUP(Sheet1!T69,Sheet2!$A$2:$C$44,2,FALSE)&amp;TEXT(Sheet1!U69,"00")&amp;TEXT(Sheet1!V69,"00")&amp;IF(Sheet1!X69="手",TEXT(Sheet1!W69,"0"),TEXT(Sheet1!W69,"00"))))</f>
      </c>
      <c r="K61" s="2">
        <f>IF(Sheet1!AA69="","","●")</f>
      </c>
      <c r="L61" s="2">
        <f>IF(Sheet1!AB69="","","▲")</f>
      </c>
      <c r="M61" s="2">
        <f>IF(Sheet1!AC69="","","★")</f>
      </c>
      <c r="N61" s="2">
        <f>IF(Sheet1!AD69="","","▼")</f>
      </c>
      <c r="O61" s="2">
        <f>IF(Sheet1!AE69="","",Sheet1!AE69)</f>
      </c>
    </row>
    <row r="62" spans="1:15" s="2" customFormat="1" ht="12.75">
      <c r="A62" s="2">
        <f>IF(B62="","",IF(LEN(Sheet1!$E$4)=3,D62*100000000+E62*1000000+MID(F62,3,1)*100000+G62*100,D62*100000000+E62*1000000+MID(F62,3,2)*10000+G62))</f>
      </c>
      <c r="B62" s="2">
        <f>IF(Sheet1!C70="","",IF(Sheet1!Z70=2,Sheet1!C70&amp;"      "&amp;Sheet1!D70&amp;" "&amp;Sheet1!G70,IF(Sheet1!Z70=3,Sheet1!C70&amp;"    "&amp;Sheet1!D70&amp;" "&amp;Sheet1!G70,IF(Sheet1!Z70=4,Sheet1!C70&amp;"  "&amp;Sheet1!D70&amp;" "&amp;Sheet1!G70,IF(Sheet1!Z70&gt;=5,Sheet1!C70&amp;Sheet1!D70&amp;" "&amp;Sheet1!G70,"")))))</f>
      </c>
      <c r="C62" s="2">
        <f>IF(Sheet1!E70="","",Sheet1!E70&amp;" "&amp;Sheet1!F70)</f>
      </c>
      <c r="D62" s="2">
        <f>IF(Sheet1!H70="","",IF(Sheet1!H70="女",2,1))</f>
      </c>
      <c r="E62" s="2">
        <f>IF(Sheet1!I70="","",VLOOKUP(Sheet1!I70,Sheet2!$E$2:$F$50,2,FALSE))</f>
      </c>
      <c r="F62" s="2">
        <f>IF(B62="","",IF(LEN(Sheet1!$E$4)=3,VALUE(285&amp;Sheet1!$E$4),VALUE(28&amp;Sheet1!$E$4)))</f>
      </c>
      <c r="G62" s="2">
        <f>IF(Sheet1!B70="","",VALUE(Sheet1!B70))</f>
      </c>
      <c r="H62" s="2">
        <f>IF(Sheet1!J70="","",IF(VLOOKUP(Sheet1!J70,Sheet2!$A$2:$C$44,3,FALSE)&gt;=71,VLOOKUP(Sheet1!J70,Sheet2!$A$2:$C$44,2,FALSE)&amp;TEXT(Sheet1!L70,"00")&amp;TEXT(Sheet1!M70,"00"),VLOOKUP(Sheet1!J70,Sheet2!$A$2:$C$44,2,FALSE)&amp;TEXT(Sheet1!K70,"00")&amp;TEXT(Sheet1!L70,"00")&amp;IF(Sheet1!N70="手",TEXT(Sheet1!M70,"0"),TEXT(Sheet1!M70,"00"))))</f>
      </c>
      <c r="I62" s="2">
        <f>IF(Sheet1!O70="","",IF(VLOOKUP(Sheet1!O70,Sheet2!$A$2:$C$44,3,FALSE)&gt;=71,VLOOKUP(Sheet1!O70,Sheet2!$A$2:$C$44,2,FALSE)&amp;TEXT(Sheet1!Q70,"00")&amp;TEXT(Sheet1!R70,"00"),VLOOKUP(Sheet1!O70,Sheet2!$A$2:$C$44,2,FALSE)&amp;TEXT(Sheet1!P70,"00")&amp;TEXT(Sheet1!Q70,"00")&amp;IF(Sheet1!S70="手",TEXT(Sheet1!R70,"0"),TEXT(Sheet1!R70,"00"))))</f>
      </c>
      <c r="J62" s="2">
        <f>IF(Sheet1!T70="","",IF(VLOOKUP(Sheet1!T70,Sheet2!$A$2:$C$44,3,FALSE)&gt;=71,VLOOKUP(Sheet1!T70,Sheet2!$A$2:$C$44,2,FALSE)&amp;TEXT(Sheet1!V70,"00")&amp;TEXT(Sheet1!W70,"00"),VLOOKUP(Sheet1!T70,Sheet2!$A$2:$C$44,2,FALSE)&amp;TEXT(Sheet1!U70,"00")&amp;TEXT(Sheet1!V70,"00")&amp;IF(Sheet1!X70="手",TEXT(Sheet1!W70,"0"),TEXT(Sheet1!W70,"00"))))</f>
      </c>
      <c r="K62" s="2">
        <f>IF(Sheet1!AA70="","","●")</f>
      </c>
      <c r="L62" s="2">
        <f>IF(Sheet1!AB70="","","▲")</f>
      </c>
      <c r="M62" s="2">
        <f>IF(Sheet1!AC70="","","★")</f>
      </c>
      <c r="N62" s="2">
        <f>IF(Sheet1!AD70="","","▼")</f>
      </c>
      <c r="O62" s="2">
        <f>IF(Sheet1!AE70="","",Sheet1!AE70)</f>
      </c>
    </row>
    <row r="63" spans="1:15" s="2" customFormat="1" ht="12.75">
      <c r="A63" s="2">
        <f>IF(B63="","",IF(LEN(Sheet1!$E$4)=3,D63*100000000+E63*1000000+MID(F63,3,1)*100000+G63*100,D63*100000000+E63*1000000+MID(F63,3,2)*10000+G63))</f>
      </c>
      <c r="B63" s="2">
        <f>IF(Sheet1!C71="","",IF(Sheet1!Z71=2,Sheet1!C71&amp;"      "&amp;Sheet1!D71&amp;" "&amp;Sheet1!G71,IF(Sheet1!Z71=3,Sheet1!C71&amp;"    "&amp;Sheet1!D71&amp;" "&amp;Sheet1!G71,IF(Sheet1!Z71=4,Sheet1!C71&amp;"  "&amp;Sheet1!D71&amp;" "&amp;Sheet1!G71,IF(Sheet1!Z71&gt;=5,Sheet1!C71&amp;Sheet1!D71&amp;" "&amp;Sheet1!G71,"")))))</f>
      </c>
      <c r="C63" s="2">
        <f>IF(Sheet1!E71="","",Sheet1!E71&amp;" "&amp;Sheet1!F71)</f>
      </c>
      <c r="D63" s="2">
        <f>IF(Sheet1!H71="","",IF(Sheet1!H71="女",2,1))</f>
      </c>
      <c r="E63" s="2">
        <f>IF(Sheet1!I71="","",VLOOKUP(Sheet1!I71,Sheet2!$E$2:$F$50,2,FALSE))</f>
      </c>
      <c r="F63" s="2">
        <f>IF(B63="","",IF(LEN(Sheet1!$E$4)=3,VALUE(285&amp;Sheet1!$E$4),VALUE(28&amp;Sheet1!$E$4)))</f>
      </c>
      <c r="G63" s="2">
        <f>IF(Sheet1!B71="","",VALUE(Sheet1!B71))</f>
      </c>
      <c r="H63" s="2">
        <f>IF(Sheet1!J71="","",IF(VLOOKUP(Sheet1!J71,Sheet2!$A$2:$C$44,3,FALSE)&gt;=71,VLOOKUP(Sheet1!J71,Sheet2!$A$2:$C$44,2,FALSE)&amp;TEXT(Sheet1!L71,"00")&amp;TEXT(Sheet1!M71,"00"),VLOOKUP(Sheet1!J71,Sheet2!$A$2:$C$44,2,FALSE)&amp;TEXT(Sheet1!K71,"00")&amp;TEXT(Sheet1!L71,"00")&amp;IF(Sheet1!N71="手",TEXT(Sheet1!M71,"0"),TEXT(Sheet1!M71,"00"))))</f>
      </c>
      <c r="I63" s="2">
        <f>IF(Sheet1!O71="","",IF(VLOOKUP(Sheet1!O71,Sheet2!$A$2:$C$44,3,FALSE)&gt;=71,VLOOKUP(Sheet1!O71,Sheet2!$A$2:$C$44,2,FALSE)&amp;TEXT(Sheet1!Q71,"00")&amp;TEXT(Sheet1!R71,"00"),VLOOKUP(Sheet1!O71,Sheet2!$A$2:$C$44,2,FALSE)&amp;TEXT(Sheet1!P71,"00")&amp;TEXT(Sheet1!Q71,"00")&amp;IF(Sheet1!S71="手",TEXT(Sheet1!R71,"0"),TEXT(Sheet1!R71,"00"))))</f>
      </c>
      <c r="J63" s="2">
        <f>IF(Sheet1!T71="","",IF(VLOOKUP(Sheet1!T71,Sheet2!$A$2:$C$44,3,FALSE)&gt;=71,VLOOKUP(Sheet1!T71,Sheet2!$A$2:$C$44,2,FALSE)&amp;TEXT(Sheet1!V71,"00")&amp;TEXT(Sheet1!W71,"00"),VLOOKUP(Sheet1!T71,Sheet2!$A$2:$C$44,2,FALSE)&amp;TEXT(Sheet1!U71,"00")&amp;TEXT(Sheet1!V71,"00")&amp;IF(Sheet1!X71="手",TEXT(Sheet1!W71,"0"),TEXT(Sheet1!W71,"00"))))</f>
      </c>
      <c r="K63" s="2">
        <f>IF(Sheet1!AA71="","","●")</f>
      </c>
      <c r="L63" s="2">
        <f>IF(Sheet1!AB71="","","▲")</f>
      </c>
      <c r="M63" s="2">
        <f>IF(Sheet1!AC71="","","★")</f>
      </c>
      <c r="N63" s="2">
        <f>IF(Sheet1!AD71="","","▼")</f>
      </c>
      <c r="O63" s="2">
        <f>IF(Sheet1!AE71="","",Sheet1!AE71)</f>
      </c>
    </row>
    <row r="64" spans="1:15" s="2" customFormat="1" ht="12.75">
      <c r="A64" s="2">
        <f>IF(B64="","",IF(LEN(Sheet1!$E$4)=3,D64*100000000+E64*1000000+MID(F64,3,1)*100000+G64*100,D64*100000000+E64*1000000+MID(F64,3,2)*10000+G64))</f>
      </c>
      <c r="B64" s="2">
        <f>IF(Sheet1!C72="","",IF(Sheet1!Z72=2,Sheet1!C72&amp;"      "&amp;Sheet1!D72&amp;" "&amp;Sheet1!G72,IF(Sheet1!Z72=3,Sheet1!C72&amp;"    "&amp;Sheet1!D72&amp;" "&amp;Sheet1!G72,IF(Sheet1!Z72=4,Sheet1!C72&amp;"  "&amp;Sheet1!D72&amp;" "&amp;Sheet1!G72,IF(Sheet1!Z72&gt;=5,Sheet1!C72&amp;Sheet1!D72&amp;" "&amp;Sheet1!G72,"")))))</f>
      </c>
      <c r="C64" s="2">
        <f>IF(Sheet1!E72="","",Sheet1!E72&amp;" "&amp;Sheet1!F72)</f>
      </c>
      <c r="D64" s="2">
        <f>IF(Sheet1!H72="","",IF(Sheet1!H72="女",2,1))</f>
      </c>
      <c r="E64" s="2">
        <f>IF(Sheet1!I72="","",VLOOKUP(Sheet1!I72,Sheet2!$E$2:$F$50,2,FALSE))</f>
      </c>
      <c r="F64" s="2">
        <f>IF(B64="","",IF(LEN(Sheet1!$E$4)=3,VALUE(285&amp;Sheet1!$E$4),VALUE(28&amp;Sheet1!$E$4)))</f>
      </c>
      <c r="G64" s="2">
        <f>IF(Sheet1!B72="","",VALUE(Sheet1!B72))</f>
      </c>
      <c r="H64" s="2">
        <f>IF(Sheet1!J72="","",IF(VLOOKUP(Sheet1!J72,Sheet2!$A$2:$C$44,3,FALSE)&gt;=71,VLOOKUP(Sheet1!J72,Sheet2!$A$2:$C$44,2,FALSE)&amp;TEXT(Sheet1!L72,"00")&amp;TEXT(Sheet1!M72,"00"),VLOOKUP(Sheet1!J72,Sheet2!$A$2:$C$44,2,FALSE)&amp;TEXT(Sheet1!K72,"00")&amp;TEXT(Sheet1!L72,"00")&amp;IF(Sheet1!N72="手",TEXT(Sheet1!M72,"0"),TEXT(Sheet1!M72,"00"))))</f>
      </c>
      <c r="I64" s="2">
        <f>IF(Sheet1!O72="","",IF(VLOOKUP(Sheet1!O72,Sheet2!$A$2:$C$44,3,FALSE)&gt;=71,VLOOKUP(Sheet1!O72,Sheet2!$A$2:$C$44,2,FALSE)&amp;TEXT(Sheet1!Q72,"00")&amp;TEXT(Sheet1!R72,"00"),VLOOKUP(Sheet1!O72,Sheet2!$A$2:$C$44,2,FALSE)&amp;TEXT(Sheet1!P72,"00")&amp;TEXT(Sheet1!Q72,"00")&amp;IF(Sheet1!S72="手",TEXT(Sheet1!R72,"0"),TEXT(Sheet1!R72,"00"))))</f>
      </c>
      <c r="J64" s="2">
        <f>IF(Sheet1!T72="","",IF(VLOOKUP(Sheet1!T72,Sheet2!$A$2:$C$44,3,FALSE)&gt;=71,VLOOKUP(Sheet1!T72,Sheet2!$A$2:$C$44,2,FALSE)&amp;TEXT(Sheet1!V72,"00")&amp;TEXT(Sheet1!W72,"00"),VLOOKUP(Sheet1!T72,Sheet2!$A$2:$C$44,2,FALSE)&amp;TEXT(Sheet1!U72,"00")&amp;TEXT(Sheet1!V72,"00")&amp;IF(Sheet1!X72="手",TEXT(Sheet1!W72,"0"),TEXT(Sheet1!W72,"00"))))</f>
      </c>
      <c r="K64" s="2">
        <f>IF(Sheet1!AA72="","","●")</f>
      </c>
      <c r="L64" s="2">
        <f>IF(Sheet1!AB72="","","▲")</f>
      </c>
      <c r="M64" s="2">
        <f>IF(Sheet1!AC72="","","★")</f>
      </c>
      <c r="N64" s="2">
        <f>IF(Sheet1!AD72="","","▼")</f>
      </c>
      <c r="O64" s="2">
        <f>IF(Sheet1!AE72="","",Sheet1!AE72)</f>
      </c>
    </row>
    <row r="65" spans="1:15" s="2" customFormat="1" ht="12.75">
      <c r="A65" s="2">
        <f>IF(B65="","",IF(LEN(Sheet1!$E$4)=3,D65*100000000+E65*1000000+MID(F65,3,1)*100000+G65*100,D65*100000000+E65*1000000+MID(F65,3,2)*10000+G65))</f>
      </c>
      <c r="B65" s="2">
        <f>IF(Sheet1!C73="","",IF(Sheet1!Z73=2,Sheet1!C73&amp;"      "&amp;Sheet1!D73&amp;" "&amp;Sheet1!G73,IF(Sheet1!Z73=3,Sheet1!C73&amp;"    "&amp;Sheet1!D73&amp;" "&amp;Sheet1!G73,IF(Sheet1!Z73=4,Sheet1!C73&amp;"  "&amp;Sheet1!D73&amp;" "&amp;Sheet1!G73,IF(Sheet1!Z73&gt;=5,Sheet1!C73&amp;Sheet1!D73&amp;" "&amp;Sheet1!G73,"")))))</f>
      </c>
      <c r="C65" s="2">
        <f>IF(Sheet1!E73="","",Sheet1!E73&amp;" "&amp;Sheet1!F73)</f>
      </c>
      <c r="D65" s="2">
        <f>IF(Sheet1!H73="","",IF(Sheet1!H73="女",2,1))</f>
      </c>
      <c r="E65" s="2">
        <f>IF(Sheet1!I73="","",VLOOKUP(Sheet1!I73,Sheet2!$E$2:$F$50,2,FALSE))</f>
      </c>
      <c r="F65" s="2">
        <f>IF(B65="","",IF(LEN(Sheet1!$E$4)=3,VALUE(285&amp;Sheet1!$E$4),VALUE(28&amp;Sheet1!$E$4)))</f>
      </c>
      <c r="G65" s="2">
        <f>IF(Sheet1!B73="","",VALUE(Sheet1!B73))</f>
      </c>
      <c r="H65" s="2">
        <f>IF(Sheet1!J73="","",IF(VLOOKUP(Sheet1!J73,Sheet2!$A$2:$C$44,3,FALSE)&gt;=71,VLOOKUP(Sheet1!J73,Sheet2!$A$2:$C$44,2,FALSE)&amp;TEXT(Sheet1!L73,"00")&amp;TEXT(Sheet1!M73,"00"),VLOOKUP(Sheet1!J73,Sheet2!$A$2:$C$44,2,FALSE)&amp;TEXT(Sheet1!K73,"00")&amp;TEXT(Sheet1!L73,"00")&amp;IF(Sheet1!N73="手",TEXT(Sheet1!M73,"0"),TEXT(Sheet1!M73,"00"))))</f>
      </c>
      <c r="I65" s="2">
        <f>IF(Sheet1!O73="","",IF(VLOOKUP(Sheet1!O73,Sheet2!$A$2:$C$44,3,FALSE)&gt;=71,VLOOKUP(Sheet1!O73,Sheet2!$A$2:$C$44,2,FALSE)&amp;TEXT(Sheet1!Q73,"00")&amp;TEXT(Sheet1!R73,"00"),VLOOKUP(Sheet1!O73,Sheet2!$A$2:$C$44,2,FALSE)&amp;TEXT(Sheet1!P73,"00")&amp;TEXT(Sheet1!Q73,"00")&amp;IF(Sheet1!S73="手",TEXT(Sheet1!R73,"0"),TEXT(Sheet1!R73,"00"))))</f>
      </c>
      <c r="J65" s="2">
        <f>IF(Sheet1!T73="","",IF(VLOOKUP(Sheet1!T73,Sheet2!$A$2:$C$44,3,FALSE)&gt;=71,VLOOKUP(Sheet1!T73,Sheet2!$A$2:$C$44,2,FALSE)&amp;TEXT(Sheet1!V73,"00")&amp;TEXT(Sheet1!W73,"00"),VLOOKUP(Sheet1!T73,Sheet2!$A$2:$C$44,2,FALSE)&amp;TEXT(Sheet1!U73,"00")&amp;TEXT(Sheet1!V73,"00")&amp;IF(Sheet1!X73="手",TEXT(Sheet1!W73,"0"),TEXT(Sheet1!W73,"00"))))</f>
      </c>
      <c r="K65" s="2">
        <f>IF(Sheet1!AA73="","","●")</f>
      </c>
      <c r="L65" s="2">
        <f>IF(Sheet1!AB73="","","▲")</f>
      </c>
      <c r="M65" s="2">
        <f>IF(Sheet1!AC73="","","★")</f>
      </c>
      <c r="N65" s="2">
        <f>IF(Sheet1!AD73="","","▼")</f>
      </c>
      <c r="O65" s="2">
        <f>IF(Sheet1!AE73="","",Sheet1!AE73)</f>
      </c>
    </row>
    <row r="66" spans="1:15" s="2" customFormat="1" ht="12.75">
      <c r="A66" s="2">
        <f>IF(B66="","",IF(LEN(Sheet1!$E$4)=3,D66*100000000+E66*1000000+MID(F66,3,1)*100000+G66*100,D66*100000000+E66*1000000+MID(F66,3,2)*10000+G66))</f>
      </c>
      <c r="B66" s="2">
        <f>IF(Sheet1!C74="","",IF(Sheet1!Z74=2,Sheet1!C74&amp;"      "&amp;Sheet1!D74&amp;" "&amp;Sheet1!G74,IF(Sheet1!Z74=3,Sheet1!C74&amp;"    "&amp;Sheet1!D74&amp;" "&amp;Sheet1!G74,IF(Sheet1!Z74=4,Sheet1!C74&amp;"  "&amp;Sheet1!D74&amp;" "&amp;Sheet1!G74,IF(Sheet1!Z74&gt;=5,Sheet1!C74&amp;Sheet1!D74&amp;" "&amp;Sheet1!G74,"")))))</f>
      </c>
      <c r="C66" s="2">
        <f>IF(Sheet1!E74="","",Sheet1!E74&amp;" "&amp;Sheet1!F74)</f>
      </c>
      <c r="D66" s="2">
        <f>IF(Sheet1!H74="","",IF(Sheet1!H74="女",2,1))</f>
      </c>
      <c r="E66" s="2">
        <f>IF(Sheet1!I74="","",VLOOKUP(Sheet1!I74,Sheet2!$E$2:$F$50,2,FALSE))</f>
      </c>
      <c r="F66" s="2">
        <f>IF(B66="","",IF(LEN(Sheet1!$E$4)=3,VALUE(285&amp;Sheet1!$E$4),VALUE(28&amp;Sheet1!$E$4)))</f>
      </c>
      <c r="G66" s="2">
        <f>IF(Sheet1!B74="","",VALUE(Sheet1!B74))</f>
      </c>
      <c r="H66" s="2">
        <f>IF(Sheet1!J74="","",IF(VLOOKUP(Sheet1!J74,Sheet2!$A$2:$C$44,3,FALSE)&gt;=71,VLOOKUP(Sheet1!J74,Sheet2!$A$2:$C$44,2,FALSE)&amp;TEXT(Sheet1!L74,"00")&amp;TEXT(Sheet1!M74,"00"),VLOOKUP(Sheet1!J74,Sheet2!$A$2:$C$44,2,FALSE)&amp;TEXT(Sheet1!K74,"00")&amp;TEXT(Sheet1!L74,"00")&amp;IF(Sheet1!N74="手",TEXT(Sheet1!M74,"0"),TEXT(Sheet1!M74,"00"))))</f>
      </c>
      <c r="I66" s="2">
        <f>IF(Sheet1!O74="","",IF(VLOOKUP(Sheet1!O74,Sheet2!$A$2:$C$44,3,FALSE)&gt;=71,VLOOKUP(Sheet1!O74,Sheet2!$A$2:$C$44,2,FALSE)&amp;TEXT(Sheet1!Q74,"00")&amp;TEXT(Sheet1!R74,"00"),VLOOKUP(Sheet1!O74,Sheet2!$A$2:$C$44,2,FALSE)&amp;TEXT(Sheet1!P74,"00")&amp;TEXT(Sheet1!Q74,"00")&amp;IF(Sheet1!S74="手",TEXT(Sheet1!R74,"0"),TEXT(Sheet1!R74,"00"))))</f>
      </c>
      <c r="J66" s="2">
        <f>IF(Sheet1!T74="","",IF(VLOOKUP(Sheet1!T74,Sheet2!$A$2:$C$44,3,FALSE)&gt;=71,VLOOKUP(Sheet1!T74,Sheet2!$A$2:$C$44,2,FALSE)&amp;TEXT(Sheet1!V74,"00")&amp;TEXT(Sheet1!W74,"00"),VLOOKUP(Sheet1!T74,Sheet2!$A$2:$C$44,2,FALSE)&amp;TEXT(Sheet1!U74,"00")&amp;TEXT(Sheet1!V74,"00")&amp;IF(Sheet1!X74="手",TEXT(Sheet1!W74,"0"),TEXT(Sheet1!W74,"00"))))</f>
      </c>
      <c r="K66" s="2">
        <f>IF(Sheet1!AA74="","","●")</f>
      </c>
      <c r="L66" s="2">
        <f>IF(Sheet1!AB74="","","▲")</f>
      </c>
      <c r="M66" s="2">
        <f>IF(Sheet1!AC74="","","★")</f>
      </c>
      <c r="N66" s="2">
        <f>IF(Sheet1!AD74="","","▼")</f>
      </c>
      <c r="O66" s="2">
        <f>IF(Sheet1!AE74="","",Sheet1!AE74)</f>
      </c>
    </row>
    <row r="67" spans="1:15" s="2" customFormat="1" ht="12.75">
      <c r="A67" s="2">
        <f>IF(B67="","",IF(LEN(Sheet1!$E$4)=3,D67*100000000+E67*1000000+MID(F67,3,1)*100000+G67*100,D67*100000000+E67*1000000+MID(F67,3,2)*10000+G67))</f>
      </c>
      <c r="B67" s="2">
        <f>IF(Sheet1!C75="","",IF(Sheet1!Z75=2,Sheet1!C75&amp;"      "&amp;Sheet1!D75&amp;" "&amp;Sheet1!G75,IF(Sheet1!Z75=3,Sheet1!C75&amp;"    "&amp;Sheet1!D75&amp;" "&amp;Sheet1!G75,IF(Sheet1!Z75=4,Sheet1!C75&amp;"  "&amp;Sheet1!D75&amp;" "&amp;Sheet1!G75,IF(Sheet1!Z75&gt;=5,Sheet1!C75&amp;Sheet1!D75&amp;" "&amp;Sheet1!G75,"")))))</f>
      </c>
      <c r="C67" s="2">
        <f>IF(Sheet1!E75="","",Sheet1!E75&amp;" "&amp;Sheet1!F75)</f>
      </c>
      <c r="D67" s="2">
        <f>IF(Sheet1!H75="","",IF(Sheet1!H75="女",2,1))</f>
      </c>
      <c r="E67" s="2">
        <f>IF(Sheet1!I75="","",VLOOKUP(Sheet1!I75,Sheet2!$E$2:$F$50,2,FALSE))</f>
      </c>
      <c r="F67" s="2">
        <f>IF(B67="","",IF(LEN(Sheet1!$E$4)=3,VALUE(285&amp;Sheet1!$E$4),VALUE(28&amp;Sheet1!$E$4)))</f>
      </c>
      <c r="G67" s="2">
        <f>IF(Sheet1!B75="","",VALUE(Sheet1!B75))</f>
      </c>
      <c r="H67" s="2">
        <f>IF(Sheet1!J75="","",IF(VLOOKUP(Sheet1!J75,Sheet2!$A$2:$C$44,3,FALSE)&gt;=71,VLOOKUP(Sheet1!J75,Sheet2!$A$2:$C$44,2,FALSE)&amp;TEXT(Sheet1!L75,"00")&amp;TEXT(Sheet1!M75,"00"),VLOOKUP(Sheet1!J75,Sheet2!$A$2:$C$44,2,FALSE)&amp;TEXT(Sheet1!K75,"00")&amp;TEXT(Sheet1!L75,"00")&amp;IF(Sheet1!N75="手",TEXT(Sheet1!M75,"0"),TEXT(Sheet1!M75,"00"))))</f>
      </c>
      <c r="I67" s="2">
        <f>IF(Sheet1!O75="","",IF(VLOOKUP(Sheet1!O75,Sheet2!$A$2:$C$44,3,FALSE)&gt;=71,VLOOKUP(Sheet1!O75,Sheet2!$A$2:$C$44,2,FALSE)&amp;TEXT(Sheet1!Q75,"00")&amp;TEXT(Sheet1!R75,"00"),VLOOKUP(Sheet1!O75,Sheet2!$A$2:$C$44,2,FALSE)&amp;TEXT(Sheet1!P75,"00")&amp;TEXT(Sheet1!Q75,"00")&amp;IF(Sheet1!S75="手",TEXT(Sheet1!R75,"0"),TEXT(Sheet1!R75,"00"))))</f>
      </c>
      <c r="J67" s="2">
        <f>IF(Sheet1!T75="","",IF(VLOOKUP(Sheet1!T75,Sheet2!$A$2:$C$44,3,FALSE)&gt;=71,VLOOKUP(Sheet1!T75,Sheet2!$A$2:$C$44,2,FALSE)&amp;TEXT(Sheet1!V75,"00")&amp;TEXT(Sheet1!W75,"00"),VLOOKUP(Sheet1!T75,Sheet2!$A$2:$C$44,2,FALSE)&amp;TEXT(Sheet1!U75,"00")&amp;TEXT(Sheet1!V75,"00")&amp;IF(Sheet1!X75="手",TEXT(Sheet1!W75,"0"),TEXT(Sheet1!W75,"00"))))</f>
      </c>
      <c r="K67" s="2">
        <f>IF(Sheet1!AA75="","","●")</f>
      </c>
      <c r="L67" s="2">
        <f>IF(Sheet1!AB75="","","▲")</f>
      </c>
      <c r="M67" s="2">
        <f>IF(Sheet1!AC75="","","★")</f>
      </c>
      <c r="N67" s="2">
        <f>IF(Sheet1!AD75="","","▼")</f>
      </c>
      <c r="O67" s="2">
        <f>IF(Sheet1!AE75="","",Sheet1!AE75)</f>
      </c>
    </row>
    <row r="68" spans="1:15" s="2" customFormat="1" ht="12.75">
      <c r="A68" s="2">
        <f>IF(B68="","",IF(LEN(Sheet1!$E$4)=3,D68*100000000+E68*1000000+MID(F68,3,1)*100000+G68*100,D68*100000000+E68*1000000+MID(F68,3,2)*10000+G68))</f>
      </c>
      <c r="B68" s="2">
        <f>IF(Sheet1!C76="","",IF(Sheet1!Z76=2,Sheet1!C76&amp;"      "&amp;Sheet1!D76&amp;" "&amp;Sheet1!G76,IF(Sheet1!Z76=3,Sheet1!C76&amp;"    "&amp;Sheet1!D76&amp;" "&amp;Sheet1!G76,IF(Sheet1!Z76=4,Sheet1!C76&amp;"  "&amp;Sheet1!D76&amp;" "&amp;Sheet1!G76,IF(Sheet1!Z76&gt;=5,Sheet1!C76&amp;Sheet1!D76&amp;" "&amp;Sheet1!G76,"")))))</f>
      </c>
      <c r="C68" s="2">
        <f>IF(Sheet1!E76="","",Sheet1!E76&amp;" "&amp;Sheet1!F76)</f>
      </c>
      <c r="D68" s="2">
        <f>IF(Sheet1!H76="","",IF(Sheet1!H76="女",2,1))</f>
      </c>
      <c r="E68" s="2">
        <f>IF(Sheet1!I76="","",VLOOKUP(Sheet1!I76,Sheet2!$E$2:$F$50,2,FALSE))</f>
      </c>
      <c r="F68" s="2">
        <f>IF(B68="","",IF(LEN(Sheet1!$E$4)=3,VALUE(285&amp;Sheet1!$E$4),VALUE(28&amp;Sheet1!$E$4)))</f>
      </c>
      <c r="G68" s="2">
        <f>IF(Sheet1!B76="","",VALUE(Sheet1!B76))</f>
      </c>
      <c r="H68" s="2">
        <f>IF(Sheet1!J76="","",IF(VLOOKUP(Sheet1!J76,Sheet2!$A$2:$C$44,3,FALSE)&gt;=71,VLOOKUP(Sheet1!J76,Sheet2!$A$2:$C$44,2,FALSE)&amp;TEXT(Sheet1!L76,"00")&amp;TEXT(Sheet1!M76,"00"),VLOOKUP(Sheet1!J76,Sheet2!$A$2:$C$44,2,FALSE)&amp;TEXT(Sheet1!K76,"00")&amp;TEXT(Sheet1!L76,"00")&amp;IF(Sheet1!N76="手",TEXT(Sheet1!M76,"0"),TEXT(Sheet1!M76,"00"))))</f>
      </c>
      <c r="I68" s="2">
        <f>IF(Sheet1!O76="","",IF(VLOOKUP(Sheet1!O76,Sheet2!$A$2:$C$44,3,FALSE)&gt;=71,VLOOKUP(Sheet1!O76,Sheet2!$A$2:$C$44,2,FALSE)&amp;TEXT(Sheet1!Q76,"00")&amp;TEXT(Sheet1!R76,"00"),VLOOKUP(Sheet1!O76,Sheet2!$A$2:$C$44,2,FALSE)&amp;TEXT(Sheet1!P76,"00")&amp;TEXT(Sheet1!Q76,"00")&amp;IF(Sheet1!S76="手",TEXT(Sheet1!R76,"0"),TEXT(Sheet1!R76,"00"))))</f>
      </c>
      <c r="J68" s="2">
        <f>IF(Sheet1!T76="","",IF(VLOOKUP(Sheet1!T76,Sheet2!$A$2:$C$44,3,FALSE)&gt;=71,VLOOKUP(Sheet1!T76,Sheet2!$A$2:$C$44,2,FALSE)&amp;TEXT(Sheet1!V76,"00")&amp;TEXT(Sheet1!W76,"00"),VLOOKUP(Sheet1!T76,Sheet2!$A$2:$C$44,2,FALSE)&amp;TEXT(Sheet1!U76,"00")&amp;TEXT(Sheet1!V76,"00")&amp;IF(Sheet1!X76="手",TEXT(Sheet1!W76,"0"),TEXT(Sheet1!W76,"00"))))</f>
      </c>
      <c r="K68" s="2">
        <f>IF(Sheet1!AA76="","","●")</f>
      </c>
      <c r="L68" s="2">
        <f>IF(Sheet1!AB76="","","▲")</f>
      </c>
      <c r="M68" s="2">
        <f>IF(Sheet1!AC76="","","★")</f>
      </c>
      <c r="N68" s="2">
        <f>IF(Sheet1!AD76="","","▼")</f>
      </c>
      <c r="O68" s="2">
        <f>IF(Sheet1!AE76="","",Sheet1!AE76)</f>
      </c>
    </row>
    <row r="69" spans="1:15" s="2" customFormat="1" ht="12.75">
      <c r="A69" s="2">
        <f>IF(B69="","",IF(LEN(Sheet1!$E$4)=3,D69*100000000+E69*1000000+MID(F69,3,1)*100000+G69*100,D69*100000000+E69*1000000+MID(F69,3,2)*10000+G69))</f>
      </c>
      <c r="B69" s="2">
        <f>IF(Sheet1!C77="","",IF(Sheet1!Z77=2,Sheet1!C77&amp;"      "&amp;Sheet1!D77&amp;" "&amp;Sheet1!G77,IF(Sheet1!Z77=3,Sheet1!C77&amp;"    "&amp;Sheet1!D77&amp;" "&amp;Sheet1!G77,IF(Sheet1!Z77=4,Sheet1!C77&amp;"  "&amp;Sheet1!D77&amp;" "&amp;Sheet1!G77,IF(Sheet1!Z77&gt;=5,Sheet1!C77&amp;Sheet1!D77&amp;" "&amp;Sheet1!G77,"")))))</f>
      </c>
      <c r="C69" s="2">
        <f>IF(Sheet1!E77="","",Sheet1!E77&amp;" "&amp;Sheet1!F77)</f>
      </c>
      <c r="D69" s="2">
        <f>IF(Sheet1!H77="","",IF(Sheet1!H77="女",2,1))</f>
      </c>
      <c r="E69" s="2">
        <f>IF(Sheet1!I77="","",VLOOKUP(Sheet1!I77,Sheet2!$E$2:$F$50,2,FALSE))</f>
      </c>
      <c r="F69" s="2">
        <f>IF(B69="","",IF(LEN(Sheet1!$E$4)=3,VALUE(285&amp;Sheet1!$E$4),VALUE(28&amp;Sheet1!$E$4)))</f>
      </c>
      <c r="G69" s="2">
        <f>IF(Sheet1!B77="","",VALUE(Sheet1!B77))</f>
      </c>
      <c r="H69" s="2">
        <f>IF(Sheet1!J77="","",IF(VLOOKUP(Sheet1!J77,Sheet2!$A$2:$C$44,3,FALSE)&gt;=71,VLOOKUP(Sheet1!J77,Sheet2!$A$2:$C$44,2,FALSE)&amp;TEXT(Sheet1!L77,"00")&amp;TEXT(Sheet1!M77,"00"),VLOOKUP(Sheet1!J77,Sheet2!$A$2:$C$44,2,FALSE)&amp;TEXT(Sheet1!K77,"00")&amp;TEXT(Sheet1!L77,"00")&amp;IF(Sheet1!N77="手",TEXT(Sheet1!M77,"0"),TEXT(Sheet1!M77,"00"))))</f>
      </c>
      <c r="I69" s="2">
        <f>IF(Sheet1!O77="","",IF(VLOOKUP(Sheet1!O77,Sheet2!$A$2:$C$44,3,FALSE)&gt;=71,VLOOKUP(Sheet1!O77,Sheet2!$A$2:$C$44,2,FALSE)&amp;TEXT(Sheet1!Q77,"00")&amp;TEXT(Sheet1!R77,"00"),VLOOKUP(Sheet1!O77,Sheet2!$A$2:$C$44,2,FALSE)&amp;TEXT(Sheet1!P77,"00")&amp;TEXT(Sheet1!Q77,"00")&amp;IF(Sheet1!S77="手",TEXT(Sheet1!R77,"0"),TEXT(Sheet1!R77,"00"))))</f>
      </c>
      <c r="J69" s="2">
        <f>IF(Sheet1!T77="","",IF(VLOOKUP(Sheet1!T77,Sheet2!$A$2:$C$44,3,FALSE)&gt;=71,VLOOKUP(Sheet1!T77,Sheet2!$A$2:$C$44,2,FALSE)&amp;TEXT(Sheet1!V77,"00")&amp;TEXT(Sheet1!W77,"00"),VLOOKUP(Sheet1!T77,Sheet2!$A$2:$C$44,2,FALSE)&amp;TEXT(Sheet1!U77,"00")&amp;TEXT(Sheet1!V77,"00")&amp;IF(Sheet1!X77="手",TEXT(Sheet1!W77,"0"),TEXT(Sheet1!W77,"00"))))</f>
      </c>
      <c r="K69" s="2">
        <f>IF(Sheet1!AA77="","","●")</f>
      </c>
      <c r="L69" s="2">
        <f>IF(Sheet1!AB77="","","▲")</f>
      </c>
      <c r="M69" s="2">
        <f>IF(Sheet1!AC77="","","★")</f>
      </c>
      <c r="N69" s="2">
        <f>IF(Sheet1!AD77="","","▼")</f>
      </c>
      <c r="O69" s="2">
        <f>IF(Sheet1!AE77="","",Sheet1!AE77)</f>
      </c>
    </row>
    <row r="70" spans="1:15" s="2" customFormat="1" ht="12.75">
      <c r="A70" s="2">
        <f>IF(B70="","",IF(LEN(Sheet1!$E$4)=3,D70*100000000+E70*1000000+MID(F70,3,1)*100000+G70*100,D70*100000000+E70*1000000+MID(F70,3,2)*10000+G70))</f>
      </c>
      <c r="B70" s="2">
        <f>IF(Sheet1!C78="","",IF(Sheet1!Z78=2,Sheet1!C78&amp;"      "&amp;Sheet1!D78&amp;" "&amp;Sheet1!G78,IF(Sheet1!Z78=3,Sheet1!C78&amp;"    "&amp;Sheet1!D78&amp;" "&amp;Sheet1!G78,IF(Sheet1!Z78=4,Sheet1!C78&amp;"  "&amp;Sheet1!D78&amp;" "&amp;Sheet1!G78,IF(Sheet1!Z78&gt;=5,Sheet1!C78&amp;Sheet1!D78&amp;" "&amp;Sheet1!G78,"")))))</f>
      </c>
      <c r="C70" s="2">
        <f>IF(Sheet1!E78="","",Sheet1!E78&amp;" "&amp;Sheet1!F78)</f>
      </c>
      <c r="D70" s="2">
        <f>IF(Sheet1!H78="","",IF(Sheet1!H78="女",2,1))</f>
      </c>
      <c r="E70" s="2">
        <f>IF(Sheet1!I78="","",VLOOKUP(Sheet1!I78,Sheet2!$E$2:$F$50,2,FALSE))</f>
      </c>
      <c r="F70" s="2">
        <f>IF(B70="","",IF(LEN(Sheet1!$E$4)=3,VALUE(285&amp;Sheet1!$E$4),VALUE(28&amp;Sheet1!$E$4)))</f>
      </c>
      <c r="G70" s="2">
        <f>IF(Sheet1!B78="","",VALUE(Sheet1!B78))</f>
      </c>
      <c r="H70" s="2">
        <f>IF(Sheet1!J78="","",IF(VLOOKUP(Sheet1!J78,Sheet2!$A$2:$C$44,3,FALSE)&gt;=71,VLOOKUP(Sheet1!J78,Sheet2!$A$2:$C$44,2,FALSE)&amp;TEXT(Sheet1!L78,"00")&amp;TEXT(Sheet1!M78,"00"),VLOOKUP(Sheet1!J78,Sheet2!$A$2:$C$44,2,FALSE)&amp;TEXT(Sheet1!K78,"00")&amp;TEXT(Sheet1!L78,"00")&amp;IF(Sheet1!N78="手",TEXT(Sheet1!M78,"0"),TEXT(Sheet1!M78,"00"))))</f>
      </c>
      <c r="I70" s="2">
        <f>IF(Sheet1!O78="","",IF(VLOOKUP(Sheet1!O78,Sheet2!$A$2:$C$44,3,FALSE)&gt;=71,VLOOKUP(Sheet1!O78,Sheet2!$A$2:$C$44,2,FALSE)&amp;TEXT(Sheet1!Q78,"00")&amp;TEXT(Sheet1!R78,"00"),VLOOKUP(Sheet1!O78,Sheet2!$A$2:$C$44,2,FALSE)&amp;TEXT(Sheet1!P78,"00")&amp;TEXT(Sheet1!Q78,"00")&amp;IF(Sheet1!S78="手",TEXT(Sheet1!R78,"0"),TEXT(Sheet1!R78,"00"))))</f>
      </c>
      <c r="J70" s="2">
        <f>IF(Sheet1!T78="","",IF(VLOOKUP(Sheet1!T78,Sheet2!$A$2:$C$44,3,FALSE)&gt;=71,VLOOKUP(Sheet1!T78,Sheet2!$A$2:$C$44,2,FALSE)&amp;TEXT(Sheet1!V78,"00")&amp;TEXT(Sheet1!W78,"00"),VLOOKUP(Sheet1!T78,Sheet2!$A$2:$C$44,2,FALSE)&amp;TEXT(Sheet1!U78,"00")&amp;TEXT(Sheet1!V78,"00")&amp;IF(Sheet1!X78="手",TEXT(Sheet1!W78,"0"),TEXT(Sheet1!W78,"00"))))</f>
      </c>
      <c r="K70" s="2">
        <f>IF(Sheet1!AA78="","","●")</f>
      </c>
      <c r="L70" s="2">
        <f>IF(Sheet1!AB78="","","▲")</f>
      </c>
      <c r="M70" s="2">
        <f>IF(Sheet1!AC78="","","★")</f>
      </c>
      <c r="N70" s="2">
        <f>IF(Sheet1!AD78="","","▼")</f>
      </c>
      <c r="O70" s="2">
        <f>IF(Sheet1!AE78="","",Sheet1!AE78)</f>
      </c>
    </row>
    <row r="71" spans="1:15" s="2" customFormat="1" ht="12.75">
      <c r="A71" s="2">
        <f>IF(B71="","",IF(LEN(Sheet1!$E$4)=3,D71*100000000+E71*1000000+MID(F71,3,1)*100000+G71*100,D71*100000000+E71*1000000+MID(F71,3,2)*10000+G71))</f>
      </c>
      <c r="B71" s="2">
        <f>IF(Sheet1!C79="","",IF(Sheet1!Z79=2,Sheet1!C79&amp;"      "&amp;Sheet1!D79&amp;" "&amp;Sheet1!G79,IF(Sheet1!Z79=3,Sheet1!C79&amp;"    "&amp;Sheet1!D79&amp;" "&amp;Sheet1!G79,IF(Sheet1!Z79=4,Sheet1!C79&amp;"  "&amp;Sheet1!D79&amp;" "&amp;Sheet1!G79,IF(Sheet1!Z79&gt;=5,Sheet1!C79&amp;Sheet1!D79&amp;" "&amp;Sheet1!G79,"")))))</f>
      </c>
      <c r="C71" s="2">
        <f>IF(Sheet1!E79="","",Sheet1!E79&amp;" "&amp;Sheet1!F79)</f>
      </c>
      <c r="D71" s="2">
        <f>IF(Sheet1!H79="","",IF(Sheet1!H79="女",2,1))</f>
      </c>
      <c r="E71" s="2">
        <f>IF(Sheet1!I79="","",VLOOKUP(Sheet1!I79,Sheet2!$E$2:$F$50,2,FALSE))</f>
      </c>
      <c r="F71" s="2">
        <f>IF(B71="","",IF(LEN(Sheet1!$E$4)=3,VALUE(285&amp;Sheet1!$E$4),VALUE(28&amp;Sheet1!$E$4)))</f>
      </c>
      <c r="G71" s="2">
        <f>IF(Sheet1!B79="","",VALUE(Sheet1!B79))</f>
      </c>
      <c r="H71" s="2">
        <f>IF(Sheet1!J79="","",IF(VLOOKUP(Sheet1!J79,Sheet2!$A$2:$C$44,3,FALSE)&gt;=71,VLOOKUP(Sheet1!J79,Sheet2!$A$2:$C$44,2,FALSE)&amp;TEXT(Sheet1!L79,"00")&amp;TEXT(Sheet1!M79,"00"),VLOOKUP(Sheet1!J79,Sheet2!$A$2:$C$44,2,FALSE)&amp;TEXT(Sheet1!K79,"00")&amp;TEXT(Sheet1!L79,"00")&amp;IF(Sheet1!N79="手",TEXT(Sheet1!M79,"0"),TEXT(Sheet1!M79,"00"))))</f>
      </c>
      <c r="I71" s="2">
        <f>IF(Sheet1!O79="","",IF(VLOOKUP(Sheet1!O79,Sheet2!$A$2:$C$44,3,FALSE)&gt;=71,VLOOKUP(Sheet1!O79,Sheet2!$A$2:$C$44,2,FALSE)&amp;TEXT(Sheet1!Q79,"00")&amp;TEXT(Sheet1!R79,"00"),VLOOKUP(Sheet1!O79,Sheet2!$A$2:$C$44,2,FALSE)&amp;TEXT(Sheet1!P79,"00")&amp;TEXT(Sheet1!Q79,"00")&amp;IF(Sheet1!S79="手",TEXT(Sheet1!R79,"0"),TEXT(Sheet1!R79,"00"))))</f>
      </c>
      <c r="J71" s="2">
        <f>IF(Sheet1!T79="","",IF(VLOOKUP(Sheet1!T79,Sheet2!$A$2:$C$44,3,FALSE)&gt;=71,VLOOKUP(Sheet1!T79,Sheet2!$A$2:$C$44,2,FALSE)&amp;TEXT(Sheet1!V79,"00")&amp;TEXT(Sheet1!W79,"00"),VLOOKUP(Sheet1!T79,Sheet2!$A$2:$C$44,2,FALSE)&amp;TEXT(Sheet1!U79,"00")&amp;TEXT(Sheet1!V79,"00")&amp;IF(Sheet1!X79="手",TEXT(Sheet1!W79,"0"),TEXT(Sheet1!W79,"00"))))</f>
      </c>
      <c r="K71" s="2">
        <f>IF(Sheet1!AA79="","","●")</f>
      </c>
      <c r="L71" s="2">
        <f>IF(Sheet1!AB79="","","▲")</f>
      </c>
      <c r="M71" s="2">
        <f>IF(Sheet1!AC79="","","★")</f>
      </c>
      <c r="N71" s="2">
        <f>IF(Sheet1!AD79="","","▼")</f>
      </c>
      <c r="O71" s="2">
        <f>IF(Sheet1!AE79="","",Sheet1!AE79)</f>
      </c>
    </row>
    <row r="72" spans="1:15" s="2" customFormat="1" ht="12.75">
      <c r="A72" s="2">
        <f>IF(B72="","",IF(LEN(Sheet1!$E$4)=3,D72*100000000+E72*1000000+MID(F72,3,1)*100000+G72*100,D72*100000000+E72*1000000+MID(F72,3,2)*10000+G72))</f>
      </c>
      <c r="B72" s="2">
        <f>IF(Sheet1!C80="","",IF(Sheet1!Z80=2,Sheet1!C80&amp;"      "&amp;Sheet1!D80&amp;" "&amp;Sheet1!G80,IF(Sheet1!Z80=3,Sheet1!C80&amp;"    "&amp;Sheet1!D80&amp;" "&amp;Sheet1!G80,IF(Sheet1!Z80=4,Sheet1!C80&amp;"  "&amp;Sheet1!D80&amp;" "&amp;Sheet1!G80,IF(Sheet1!Z80&gt;=5,Sheet1!C80&amp;Sheet1!D80&amp;" "&amp;Sheet1!G80,"")))))</f>
      </c>
      <c r="C72" s="2">
        <f>IF(Sheet1!E80="","",Sheet1!E80&amp;" "&amp;Sheet1!F80)</f>
      </c>
      <c r="D72" s="2">
        <f>IF(Sheet1!H80="","",IF(Sheet1!H80="女",2,1))</f>
      </c>
      <c r="E72" s="2">
        <f>IF(Sheet1!I80="","",VLOOKUP(Sheet1!I80,Sheet2!$E$2:$F$50,2,FALSE))</f>
      </c>
      <c r="F72" s="2">
        <f>IF(B72="","",IF(LEN(Sheet1!$E$4)=3,VALUE(285&amp;Sheet1!$E$4),VALUE(28&amp;Sheet1!$E$4)))</f>
      </c>
      <c r="G72" s="2">
        <f>IF(Sheet1!B80="","",VALUE(Sheet1!B80))</f>
      </c>
      <c r="H72" s="2">
        <f>IF(Sheet1!J80="","",IF(VLOOKUP(Sheet1!J80,Sheet2!$A$2:$C$44,3,FALSE)&gt;=71,VLOOKUP(Sheet1!J80,Sheet2!$A$2:$C$44,2,FALSE)&amp;TEXT(Sheet1!L80,"00")&amp;TEXT(Sheet1!M80,"00"),VLOOKUP(Sheet1!J80,Sheet2!$A$2:$C$44,2,FALSE)&amp;TEXT(Sheet1!K80,"00")&amp;TEXT(Sheet1!L80,"00")&amp;IF(Sheet1!N80="手",TEXT(Sheet1!M80,"0"),TEXT(Sheet1!M80,"00"))))</f>
      </c>
      <c r="I72" s="2">
        <f>IF(Sheet1!O80="","",IF(VLOOKUP(Sheet1!O80,Sheet2!$A$2:$C$44,3,FALSE)&gt;=71,VLOOKUP(Sheet1!O80,Sheet2!$A$2:$C$44,2,FALSE)&amp;TEXT(Sheet1!Q80,"00")&amp;TEXT(Sheet1!R80,"00"),VLOOKUP(Sheet1!O80,Sheet2!$A$2:$C$44,2,FALSE)&amp;TEXT(Sheet1!P80,"00")&amp;TEXT(Sheet1!Q80,"00")&amp;IF(Sheet1!S80="手",TEXT(Sheet1!R80,"0"),TEXT(Sheet1!R80,"00"))))</f>
      </c>
      <c r="J72" s="2">
        <f>IF(Sheet1!T80="","",IF(VLOOKUP(Sheet1!T80,Sheet2!$A$2:$C$44,3,FALSE)&gt;=71,VLOOKUP(Sheet1!T80,Sheet2!$A$2:$C$44,2,FALSE)&amp;TEXT(Sheet1!V80,"00")&amp;TEXT(Sheet1!W80,"00"),VLOOKUP(Sheet1!T80,Sheet2!$A$2:$C$44,2,FALSE)&amp;TEXT(Sheet1!U80,"00")&amp;TEXT(Sheet1!V80,"00")&amp;IF(Sheet1!X80="手",TEXT(Sheet1!W80,"0"),TEXT(Sheet1!W80,"00"))))</f>
      </c>
      <c r="K72" s="2">
        <f>IF(Sheet1!AA80="","","●")</f>
      </c>
      <c r="L72" s="2">
        <f>IF(Sheet1!AB80="","","▲")</f>
      </c>
      <c r="M72" s="2">
        <f>IF(Sheet1!AC80="","","★")</f>
      </c>
      <c r="N72" s="2">
        <f>IF(Sheet1!AD80="","","▼")</f>
      </c>
      <c r="O72" s="2">
        <f>IF(Sheet1!AE80="","",Sheet1!AE80)</f>
      </c>
    </row>
    <row r="73" spans="1:15" s="2" customFormat="1" ht="12.75">
      <c r="A73" s="2">
        <f>IF(B73="","",IF(LEN(Sheet1!$E$4)=3,D73*100000000+E73*1000000+MID(F73,3,1)*100000+G73*100,D73*100000000+E73*1000000+MID(F73,3,2)*10000+G73))</f>
      </c>
      <c r="B73" s="2">
        <f>IF(Sheet1!C81="","",IF(Sheet1!Z81=2,Sheet1!C81&amp;"      "&amp;Sheet1!D81&amp;" "&amp;Sheet1!G81,IF(Sheet1!Z81=3,Sheet1!C81&amp;"    "&amp;Sheet1!D81&amp;" "&amp;Sheet1!G81,IF(Sheet1!Z81=4,Sheet1!C81&amp;"  "&amp;Sheet1!D81&amp;" "&amp;Sheet1!G81,IF(Sheet1!Z81&gt;=5,Sheet1!C81&amp;Sheet1!D81&amp;" "&amp;Sheet1!G81,"")))))</f>
      </c>
      <c r="C73" s="2">
        <f>IF(Sheet1!E81="","",Sheet1!E81&amp;" "&amp;Sheet1!F81)</f>
      </c>
      <c r="D73" s="2">
        <f>IF(Sheet1!H81="","",IF(Sheet1!H81="女",2,1))</f>
      </c>
      <c r="E73" s="2">
        <f>IF(Sheet1!I81="","",VLOOKUP(Sheet1!I81,Sheet2!$E$2:$F$50,2,FALSE))</f>
      </c>
      <c r="F73" s="2">
        <f>IF(B73="","",IF(LEN(Sheet1!$E$4)=3,VALUE(285&amp;Sheet1!$E$4),VALUE(28&amp;Sheet1!$E$4)))</f>
      </c>
      <c r="G73" s="2">
        <f>IF(Sheet1!B81="","",VALUE(Sheet1!B81))</f>
      </c>
      <c r="H73" s="2">
        <f>IF(Sheet1!J81="","",IF(VLOOKUP(Sheet1!J81,Sheet2!$A$2:$C$44,3,FALSE)&gt;=71,VLOOKUP(Sheet1!J81,Sheet2!$A$2:$C$44,2,FALSE)&amp;TEXT(Sheet1!L81,"00")&amp;TEXT(Sheet1!M81,"00"),VLOOKUP(Sheet1!J81,Sheet2!$A$2:$C$44,2,FALSE)&amp;TEXT(Sheet1!K81,"00")&amp;TEXT(Sheet1!L81,"00")&amp;IF(Sheet1!N81="手",TEXT(Sheet1!M81,"0"),TEXT(Sheet1!M81,"00"))))</f>
      </c>
      <c r="I73" s="2">
        <f>IF(Sheet1!O81="","",IF(VLOOKUP(Sheet1!O81,Sheet2!$A$2:$C$44,3,FALSE)&gt;=71,VLOOKUP(Sheet1!O81,Sheet2!$A$2:$C$44,2,FALSE)&amp;TEXT(Sheet1!Q81,"00")&amp;TEXT(Sheet1!R81,"00"),VLOOKUP(Sheet1!O81,Sheet2!$A$2:$C$44,2,FALSE)&amp;TEXT(Sheet1!P81,"00")&amp;TEXT(Sheet1!Q81,"00")&amp;IF(Sheet1!S81="手",TEXT(Sheet1!R81,"0"),TEXT(Sheet1!R81,"00"))))</f>
      </c>
      <c r="J73" s="2">
        <f>IF(Sheet1!T81="","",IF(VLOOKUP(Sheet1!T81,Sheet2!$A$2:$C$44,3,FALSE)&gt;=71,VLOOKUP(Sheet1!T81,Sheet2!$A$2:$C$44,2,FALSE)&amp;TEXT(Sheet1!V81,"00")&amp;TEXT(Sheet1!W81,"00"),VLOOKUP(Sheet1!T81,Sheet2!$A$2:$C$44,2,FALSE)&amp;TEXT(Sheet1!U81,"00")&amp;TEXT(Sheet1!V81,"00")&amp;IF(Sheet1!X81="手",TEXT(Sheet1!W81,"0"),TEXT(Sheet1!W81,"00"))))</f>
      </c>
      <c r="K73" s="2">
        <f>IF(Sheet1!AA81="","","●")</f>
      </c>
      <c r="L73" s="2">
        <f>IF(Sheet1!AB81="","","▲")</f>
      </c>
      <c r="M73" s="2">
        <f>IF(Sheet1!AC81="","","★")</f>
      </c>
      <c r="N73" s="2">
        <f>IF(Sheet1!AD81="","","▼")</f>
      </c>
      <c r="O73" s="2">
        <f>IF(Sheet1!AE81="","",Sheet1!AE81)</f>
      </c>
    </row>
    <row r="74" spans="1:15" s="2" customFormat="1" ht="12.75">
      <c r="A74" s="2">
        <f>IF(B74="","",IF(LEN(Sheet1!$E$4)=3,D74*100000000+E74*1000000+MID(F74,3,1)*100000+G74*100,D74*100000000+E74*1000000+MID(F74,3,2)*10000+G74))</f>
      </c>
      <c r="B74" s="2">
        <f>IF(Sheet1!C82="","",IF(Sheet1!Z82=2,Sheet1!C82&amp;"      "&amp;Sheet1!D82&amp;" "&amp;Sheet1!G82,IF(Sheet1!Z82=3,Sheet1!C82&amp;"    "&amp;Sheet1!D82&amp;" "&amp;Sheet1!G82,IF(Sheet1!Z82=4,Sheet1!C82&amp;"  "&amp;Sheet1!D82&amp;" "&amp;Sheet1!G82,IF(Sheet1!Z82&gt;=5,Sheet1!C82&amp;Sheet1!D82&amp;" "&amp;Sheet1!G82,"")))))</f>
      </c>
      <c r="C74" s="2">
        <f>IF(Sheet1!E82="","",Sheet1!E82&amp;" "&amp;Sheet1!F82)</f>
      </c>
      <c r="D74" s="2">
        <f>IF(Sheet1!H82="","",IF(Sheet1!H82="女",2,1))</f>
      </c>
      <c r="E74" s="2">
        <f>IF(Sheet1!I82="","",VLOOKUP(Sheet1!I82,Sheet2!$E$2:$F$50,2,FALSE))</f>
      </c>
      <c r="F74" s="2">
        <f>IF(B74="","",IF(LEN(Sheet1!$E$4)=3,VALUE(285&amp;Sheet1!$E$4),VALUE(28&amp;Sheet1!$E$4)))</f>
      </c>
      <c r="G74" s="2">
        <f>IF(Sheet1!B82="","",VALUE(Sheet1!B82))</f>
      </c>
      <c r="H74" s="2">
        <f>IF(Sheet1!J82="","",IF(VLOOKUP(Sheet1!J82,Sheet2!$A$2:$C$44,3,FALSE)&gt;=71,VLOOKUP(Sheet1!J82,Sheet2!$A$2:$C$44,2,FALSE)&amp;TEXT(Sheet1!L82,"00")&amp;TEXT(Sheet1!M82,"00"),VLOOKUP(Sheet1!J82,Sheet2!$A$2:$C$44,2,FALSE)&amp;TEXT(Sheet1!K82,"00")&amp;TEXT(Sheet1!L82,"00")&amp;IF(Sheet1!N82="手",TEXT(Sheet1!M82,"0"),TEXT(Sheet1!M82,"00"))))</f>
      </c>
      <c r="I74" s="2">
        <f>IF(Sheet1!O82="","",IF(VLOOKUP(Sheet1!O82,Sheet2!$A$2:$C$44,3,FALSE)&gt;=71,VLOOKUP(Sheet1!O82,Sheet2!$A$2:$C$44,2,FALSE)&amp;TEXT(Sheet1!Q82,"00")&amp;TEXT(Sheet1!R82,"00"),VLOOKUP(Sheet1!O82,Sheet2!$A$2:$C$44,2,FALSE)&amp;TEXT(Sheet1!P82,"00")&amp;TEXT(Sheet1!Q82,"00")&amp;IF(Sheet1!S82="手",TEXT(Sheet1!R82,"0"),TEXT(Sheet1!R82,"00"))))</f>
      </c>
      <c r="J74" s="2">
        <f>IF(Sheet1!T82="","",IF(VLOOKUP(Sheet1!T82,Sheet2!$A$2:$C$44,3,FALSE)&gt;=71,VLOOKUP(Sheet1!T82,Sheet2!$A$2:$C$44,2,FALSE)&amp;TEXT(Sheet1!V82,"00")&amp;TEXT(Sheet1!W82,"00"),VLOOKUP(Sheet1!T82,Sheet2!$A$2:$C$44,2,FALSE)&amp;TEXT(Sheet1!U82,"00")&amp;TEXT(Sheet1!V82,"00")&amp;IF(Sheet1!X82="手",TEXT(Sheet1!W82,"0"),TEXT(Sheet1!W82,"00"))))</f>
      </c>
      <c r="K74" s="2">
        <f>IF(Sheet1!AA82="","","●")</f>
      </c>
      <c r="L74" s="2">
        <f>IF(Sheet1!AB82="","","▲")</f>
      </c>
      <c r="M74" s="2">
        <f>IF(Sheet1!AC82="","","★")</f>
      </c>
      <c r="N74" s="2">
        <f>IF(Sheet1!AD82="","","▼")</f>
      </c>
      <c r="O74" s="2">
        <f>IF(Sheet1!AE82="","",Sheet1!AE82)</f>
      </c>
    </row>
    <row r="75" spans="1:15" s="2" customFormat="1" ht="12.75">
      <c r="A75" s="2">
        <f>IF(B75="","",IF(LEN(Sheet1!$E$4)=3,D75*100000000+E75*1000000+MID(F75,3,1)*100000+G75*100,D75*100000000+E75*1000000+MID(F75,3,2)*10000+G75))</f>
      </c>
      <c r="B75" s="2">
        <f>IF(Sheet1!C83="","",IF(Sheet1!Z83=2,Sheet1!C83&amp;"      "&amp;Sheet1!D83&amp;" "&amp;Sheet1!G83,IF(Sheet1!Z83=3,Sheet1!C83&amp;"    "&amp;Sheet1!D83&amp;" "&amp;Sheet1!G83,IF(Sheet1!Z83=4,Sheet1!C83&amp;"  "&amp;Sheet1!D83&amp;" "&amp;Sheet1!G83,IF(Sheet1!Z83&gt;=5,Sheet1!C83&amp;Sheet1!D83&amp;" "&amp;Sheet1!G83,"")))))</f>
      </c>
      <c r="C75" s="2">
        <f>IF(Sheet1!E83="","",Sheet1!E83&amp;" "&amp;Sheet1!F83)</f>
      </c>
      <c r="D75" s="2">
        <f>IF(Sheet1!H83="","",IF(Sheet1!H83="女",2,1))</f>
      </c>
      <c r="E75" s="2">
        <f>IF(Sheet1!I83="","",VLOOKUP(Sheet1!I83,Sheet2!$E$2:$F$50,2,FALSE))</f>
      </c>
      <c r="F75" s="2">
        <f>IF(B75="","",IF(LEN(Sheet1!$E$4)=3,VALUE(285&amp;Sheet1!$E$4),VALUE(28&amp;Sheet1!$E$4)))</f>
      </c>
      <c r="G75" s="2">
        <f>IF(Sheet1!B83="","",VALUE(Sheet1!B83))</f>
      </c>
      <c r="H75" s="2">
        <f>IF(Sheet1!J83="","",IF(VLOOKUP(Sheet1!J83,Sheet2!$A$2:$C$44,3,FALSE)&gt;=71,VLOOKUP(Sheet1!J83,Sheet2!$A$2:$C$44,2,FALSE)&amp;TEXT(Sheet1!L83,"00")&amp;TEXT(Sheet1!M83,"00"),VLOOKUP(Sheet1!J83,Sheet2!$A$2:$C$44,2,FALSE)&amp;TEXT(Sheet1!K83,"00")&amp;TEXT(Sheet1!L83,"00")&amp;IF(Sheet1!N83="手",TEXT(Sheet1!M83,"0"),TEXT(Sheet1!M83,"00"))))</f>
      </c>
      <c r="I75" s="2">
        <f>IF(Sheet1!O83="","",IF(VLOOKUP(Sheet1!O83,Sheet2!$A$2:$C$44,3,FALSE)&gt;=71,VLOOKUP(Sheet1!O83,Sheet2!$A$2:$C$44,2,FALSE)&amp;TEXT(Sheet1!Q83,"00")&amp;TEXT(Sheet1!R83,"00"),VLOOKUP(Sheet1!O83,Sheet2!$A$2:$C$44,2,FALSE)&amp;TEXT(Sheet1!P83,"00")&amp;TEXT(Sheet1!Q83,"00")&amp;IF(Sheet1!S83="手",TEXT(Sheet1!R83,"0"),TEXT(Sheet1!R83,"00"))))</f>
      </c>
      <c r="J75" s="2">
        <f>IF(Sheet1!T83="","",IF(VLOOKUP(Sheet1!T83,Sheet2!$A$2:$C$44,3,FALSE)&gt;=71,VLOOKUP(Sheet1!T83,Sheet2!$A$2:$C$44,2,FALSE)&amp;TEXT(Sheet1!V83,"00")&amp;TEXT(Sheet1!W83,"00"),VLOOKUP(Sheet1!T83,Sheet2!$A$2:$C$44,2,FALSE)&amp;TEXT(Sheet1!U83,"00")&amp;TEXT(Sheet1!V83,"00")&amp;IF(Sheet1!X83="手",TEXT(Sheet1!W83,"0"),TEXT(Sheet1!W83,"00"))))</f>
      </c>
      <c r="K75" s="2">
        <f>IF(Sheet1!AA83="","","●")</f>
      </c>
      <c r="L75" s="2">
        <f>IF(Sheet1!AB83="","","▲")</f>
      </c>
      <c r="M75" s="2">
        <f>IF(Sheet1!AC83="","","★")</f>
      </c>
      <c r="N75" s="2">
        <f>IF(Sheet1!AD83="","","▼")</f>
      </c>
      <c r="O75" s="2">
        <f>IF(Sheet1!AE83="","",Sheet1!AE83)</f>
      </c>
    </row>
    <row r="76" spans="1:15" s="2" customFormat="1" ht="12.75">
      <c r="A76" s="2">
        <f>IF(B76="","",IF(LEN(Sheet1!$E$4)=3,D76*100000000+E76*1000000+MID(F76,3,1)*100000+G76*100,D76*100000000+E76*1000000+MID(F76,3,2)*10000+G76))</f>
      </c>
      <c r="B76" s="2">
        <f>IF(Sheet1!C84="","",IF(Sheet1!Z84=2,Sheet1!C84&amp;"      "&amp;Sheet1!D84&amp;" "&amp;Sheet1!G84,IF(Sheet1!Z84=3,Sheet1!C84&amp;"    "&amp;Sheet1!D84&amp;" "&amp;Sheet1!G84,IF(Sheet1!Z84=4,Sheet1!C84&amp;"  "&amp;Sheet1!D84&amp;" "&amp;Sheet1!G84,IF(Sheet1!Z84&gt;=5,Sheet1!C84&amp;Sheet1!D84&amp;" "&amp;Sheet1!G84,"")))))</f>
      </c>
      <c r="C76" s="2">
        <f>IF(Sheet1!E84="","",Sheet1!E84&amp;" "&amp;Sheet1!F84)</f>
      </c>
      <c r="D76" s="2">
        <f>IF(Sheet1!H84="","",IF(Sheet1!H84="女",2,1))</f>
      </c>
      <c r="E76" s="2">
        <f>IF(Sheet1!I84="","",VLOOKUP(Sheet1!I84,Sheet2!$E$2:$F$50,2,FALSE))</f>
      </c>
      <c r="F76" s="2">
        <f>IF(B76="","",IF(LEN(Sheet1!$E$4)=3,VALUE(285&amp;Sheet1!$E$4),VALUE(28&amp;Sheet1!$E$4)))</f>
      </c>
      <c r="G76" s="2">
        <f>IF(Sheet1!B84="","",VALUE(Sheet1!B84))</f>
      </c>
      <c r="H76" s="2">
        <f>IF(Sheet1!J84="","",IF(VLOOKUP(Sheet1!J84,Sheet2!$A$2:$C$44,3,FALSE)&gt;=71,VLOOKUP(Sheet1!J84,Sheet2!$A$2:$C$44,2,FALSE)&amp;TEXT(Sheet1!L84,"00")&amp;TEXT(Sheet1!M84,"00"),VLOOKUP(Sheet1!J84,Sheet2!$A$2:$C$44,2,FALSE)&amp;TEXT(Sheet1!K84,"00")&amp;TEXT(Sheet1!L84,"00")&amp;IF(Sheet1!N84="手",TEXT(Sheet1!M84,"0"),TEXT(Sheet1!M84,"00"))))</f>
      </c>
      <c r="I76" s="2">
        <f>IF(Sheet1!O84="","",IF(VLOOKUP(Sheet1!O84,Sheet2!$A$2:$C$44,3,FALSE)&gt;=71,VLOOKUP(Sheet1!O84,Sheet2!$A$2:$C$44,2,FALSE)&amp;TEXT(Sheet1!Q84,"00")&amp;TEXT(Sheet1!R84,"00"),VLOOKUP(Sheet1!O84,Sheet2!$A$2:$C$44,2,FALSE)&amp;TEXT(Sheet1!P84,"00")&amp;TEXT(Sheet1!Q84,"00")&amp;IF(Sheet1!S84="手",TEXT(Sheet1!R84,"0"),TEXT(Sheet1!R84,"00"))))</f>
      </c>
      <c r="J76" s="2">
        <f>IF(Sheet1!T84="","",IF(VLOOKUP(Sheet1!T84,Sheet2!$A$2:$C$44,3,FALSE)&gt;=71,VLOOKUP(Sheet1!T84,Sheet2!$A$2:$C$44,2,FALSE)&amp;TEXT(Sheet1!V84,"00")&amp;TEXT(Sheet1!W84,"00"),VLOOKUP(Sheet1!T84,Sheet2!$A$2:$C$44,2,FALSE)&amp;TEXT(Sheet1!U84,"00")&amp;TEXT(Sheet1!V84,"00")&amp;IF(Sheet1!X84="手",TEXT(Sheet1!W84,"0"),TEXT(Sheet1!W84,"00"))))</f>
      </c>
      <c r="K76" s="2">
        <f>IF(Sheet1!AA84="","","●")</f>
      </c>
      <c r="L76" s="2">
        <f>IF(Sheet1!AB84="","","▲")</f>
      </c>
      <c r="M76" s="2">
        <f>IF(Sheet1!AC84="","","★")</f>
      </c>
      <c r="N76" s="2">
        <f>IF(Sheet1!AD84="","","▼")</f>
      </c>
      <c r="O76" s="2">
        <f>IF(Sheet1!AE84="","",Sheet1!AE84)</f>
      </c>
    </row>
    <row r="77" spans="1:15" s="2" customFormat="1" ht="12.75">
      <c r="A77" s="2">
        <f>IF(B77="","",IF(LEN(Sheet1!$E$4)=3,D77*100000000+E77*1000000+MID(F77,3,1)*100000+G77*100,D77*100000000+E77*1000000+MID(F77,3,2)*10000+G77))</f>
      </c>
      <c r="B77" s="2">
        <f>IF(Sheet1!C85="","",IF(Sheet1!Z85=2,Sheet1!C85&amp;"      "&amp;Sheet1!D85&amp;" "&amp;Sheet1!G85,IF(Sheet1!Z85=3,Sheet1!C85&amp;"    "&amp;Sheet1!D85&amp;" "&amp;Sheet1!G85,IF(Sheet1!Z85=4,Sheet1!C85&amp;"  "&amp;Sheet1!D85&amp;" "&amp;Sheet1!G85,IF(Sheet1!Z85&gt;=5,Sheet1!C85&amp;Sheet1!D85&amp;" "&amp;Sheet1!G85,"")))))</f>
      </c>
      <c r="C77" s="2">
        <f>IF(Sheet1!E85="","",Sheet1!E85&amp;" "&amp;Sheet1!F85)</f>
      </c>
      <c r="D77" s="2">
        <f>IF(Sheet1!H85="","",IF(Sheet1!H85="女",2,1))</f>
      </c>
      <c r="E77" s="2">
        <f>IF(Sheet1!I85="","",VLOOKUP(Sheet1!I85,Sheet2!$E$2:$F$50,2,FALSE))</f>
      </c>
      <c r="F77" s="2">
        <f>IF(B77="","",IF(LEN(Sheet1!$E$4)=3,VALUE(285&amp;Sheet1!$E$4),VALUE(28&amp;Sheet1!$E$4)))</f>
      </c>
      <c r="G77" s="2">
        <f>IF(Sheet1!B85="","",VALUE(Sheet1!B85))</f>
      </c>
      <c r="H77" s="2">
        <f>IF(Sheet1!J85="","",IF(VLOOKUP(Sheet1!J85,Sheet2!$A$2:$C$44,3,FALSE)&gt;=71,VLOOKUP(Sheet1!J85,Sheet2!$A$2:$C$44,2,FALSE)&amp;TEXT(Sheet1!L85,"00")&amp;TEXT(Sheet1!M85,"00"),VLOOKUP(Sheet1!J85,Sheet2!$A$2:$C$44,2,FALSE)&amp;TEXT(Sheet1!K85,"00")&amp;TEXT(Sheet1!L85,"00")&amp;IF(Sheet1!N85="手",TEXT(Sheet1!M85,"0"),TEXT(Sheet1!M85,"00"))))</f>
      </c>
      <c r="I77" s="2">
        <f>IF(Sheet1!O85="","",IF(VLOOKUP(Sheet1!O85,Sheet2!$A$2:$C$44,3,FALSE)&gt;=71,VLOOKUP(Sheet1!O85,Sheet2!$A$2:$C$44,2,FALSE)&amp;TEXT(Sheet1!Q85,"00")&amp;TEXT(Sheet1!R85,"00"),VLOOKUP(Sheet1!O85,Sheet2!$A$2:$C$44,2,FALSE)&amp;TEXT(Sheet1!P85,"00")&amp;TEXT(Sheet1!Q85,"00")&amp;IF(Sheet1!S85="手",TEXT(Sheet1!R85,"0"),TEXT(Sheet1!R85,"00"))))</f>
      </c>
      <c r="J77" s="2">
        <f>IF(Sheet1!T85="","",IF(VLOOKUP(Sheet1!T85,Sheet2!$A$2:$C$44,3,FALSE)&gt;=71,VLOOKUP(Sheet1!T85,Sheet2!$A$2:$C$44,2,FALSE)&amp;TEXT(Sheet1!V85,"00")&amp;TEXT(Sheet1!W85,"00"),VLOOKUP(Sheet1!T85,Sheet2!$A$2:$C$44,2,FALSE)&amp;TEXT(Sheet1!U85,"00")&amp;TEXT(Sheet1!V85,"00")&amp;IF(Sheet1!X85="手",TEXT(Sheet1!W85,"0"),TEXT(Sheet1!W85,"00"))))</f>
      </c>
      <c r="K77" s="2">
        <f>IF(Sheet1!AA85="","","●")</f>
      </c>
      <c r="L77" s="2">
        <f>IF(Sheet1!AB85="","","▲")</f>
      </c>
      <c r="M77" s="2">
        <f>IF(Sheet1!AC85="","","★")</f>
      </c>
      <c r="N77" s="2">
        <f>IF(Sheet1!AD85="","","▼")</f>
      </c>
      <c r="O77" s="2">
        <f>IF(Sheet1!AE85="","",Sheet1!AE85)</f>
      </c>
    </row>
    <row r="78" spans="1:15" s="2" customFormat="1" ht="12.75">
      <c r="A78" s="2">
        <f>IF(B78="","",IF(LEN(Sheet1!$E$4)=3,D78*100000000+E78*1000000+MID(F78,3,1)*100000+G78*100,D78*100000000+E78*1000000+MID(F78,3,2)*10000+G78))</f>
      </c>
      <c r="B78" s="2">
        <f>IF(Sheet1!C86="","",IF(Sheet1!Z86=2,Sheet1!C86&amp;"      "&amp;Sheet1!D86&amp;" "&amp;Sheet1!G86,IF(Sheet1!Z86=3,Sheet1!C86&amp;"    "&amp;Sheet1!D86&amp;" "&amp;Sheet1!G86,IF(Sheet1!Z86=4,Sheet1!C86&amp;"  "&amp;Sheet1!D86&amp;" "&amp;Sheet1!G86,IF(Sheet1!Z86&gt;=5,Sheet1!C86&amp;Sheet1!D86&amp;" "&amp;Sheet1!G86,"")))))</f>
      </c>
      <c r="C78" s="2">
        <f>IF(Sheet1!E86="","",Sheet1!E86&amp;" "&amp;Sheet1!F86)</f>
      </c>
      <c r="D78" s="2">
        <f>IF(Sheet1!H86="","",IF(Sheet1!H86="女",2,1))</f>
      </c>
      <c r="E78" s="2">
        <f>IF(Sheet1!I86="","",VLOOKUP(Sheet1!I86,Sheet2!$E$2:$F$50,2,FALSE))</f>
      </c>
      <c r="F78" s="2">
        <f>IF(B78="","",IF(LEN(Sheet1!$E$4)=3,VALUE(285&amp;Sheet1!$E$4),VALUE(28&amp;Sheet1!$E$4)))</f>
      </c>
      <c r="G78" s="2">
        <f>IF(Sheet1!B86="","",VALUE(Sheet1!B86))</f>
      </c>
      <c r="H78" s="2">
        <f>IF(Sheet1!J86="","",IF(VLOOKUP(Sheet1!J86,Sheet2!$A$2:$C$44,3,FALSE)&gt;=71,VLOOKUP(Sheet1!J86,Sheet2!$A$2:$C$44,2,FALSE)&amp;TEXT(Sheet1!L86,"00")&amp;TEXT(Sheet1!M86,"00"),VLOOKUP(Sheet1!J86,Sheet2!$A$2:$C$44,2,FALSE)&amp;TEXT(Sheet1!K86,"00")&amp;TEXT(Sheet1!L86,"00")&amp;IF(Sheet1!N86="手",TEXT(Sheet1!M86,"0"),TEXT(Sheet1!M86,"00"))))</f>
      </c>
      <c r="I78" s="2">
        <f>IF(Sheet1!O86="","",IF(VLOOKUP(Sheet1!O86,Sheet2!$A$2:$C$44,3,FALSE)&gt;=71,VLOOKUP(Sheet1!O86,Sheet2!$A$2:$C$44,2,FALSE)&amp;TEXT(Sheet1!Q86,"00")&amp;TEXT(Sheet1!R86,"00"),VLOOKUP(Sheet1!O86,Sheet2!$A$2:$C$44,2,FALSE)&amp;TEXT(Sheet1!P86,"00")&amp;TEXT(Sheet1!Q86,"00")&amp;IF(Sheet1!S86="手",TEXT(Sheet1!R86,"0"),TEXT(Sheet1!R86,"00"))))</f>
      </c>
      <c r="J78" s="2">
        <f>IF(Sheet1!T86="","",IF(VLOOKUP(Sheet1!T86,Sheet2!$A$2:$C$44,3,FALSE)&gt;=71,VLOOKUP(Sheet1!T86,Sheet2!$A$2:$C$44,2,FALSE)&amp;TEXT(Sheet1!V86,"00")&amp;TEXT(Sheet1!W86,"00"),VLOOKUP(Sheet1!T86,Sheet2!$A$2:$C$44,2,FALSE)&amp;TEXT(Sheet1!U86,"00")&amp;TEXT(Sheet1!V86,"00")&amp;IF(Sheet1!X86="手",TEXT(Sheet1!W86,"0"),TEXT(Sheet1!W86,"00"))))</f>
      </c>
      <c r="K78" s="2">
        <f>IF(Sheet1!AA86="","","●")</f>
      </c>
      <c r="L78" s="2">
        <f>IF(Sheet1!AB86="","","▲")</f>
      </c>
      <c r="M78" s="2">
        <f>IF(Sheet1!AC86="","","★")</f>
      </c>
      <c r="N78" s="2">
        <f>IF(Sheet1!AD86="","","▼")</f>
      </c>
      <c r="O78" s="2">
        <f>IF(Sheet1!AE86="","",Sheet1!AE86)</f>
      </c>
    </row>
    <row r="79" spans="1:15" s="2" customFormat="1" ht="12.75">
      <c r="A79" s="2">
        <f>IF(B79="","",IF(LEN(Sheet1!$E$4)=3,D79*100000000+E79*1000000+MID(F79,3,1)*100000+G79*100,D79*100000000+E79*1000000+MID(F79,3,2)*10000+G79))</f>
      </c>
      <c r="B79" s="2">
        <f>IF(Sheet1!C87="","",IF(Sheet1!Z87=2,Sheet1!C87&amp;"      "&amp;Sheet1!D87&amp;" "&amp;Sheet1!G87,IF(Sheet1!Z87=3,Sheet1!C87&amp;"    "&amp;Sheet1!D87&amp;" "&amp;Sheet1!G87,IF(Sheet1!Z87=4,Sheet1!C87&amp;"  "&amp;Sheet1!D87&amp;" "&amp;Sheet1!G87,IF(Sheet1!Z87&gt;=5,Sheet1!C87&amp;Sheet1!D87&amp;" "&amp;Sheet1!G87,"")))))</f>
      </c>
      <c r="C79" s="2">
        <f>IF(Sheet1!E87="","",Sheet1!E87&amp;" "&amp;Sheet1!F87)</f>
      </c>
      <c r="D79" s="2">
        <f>IF(Sheet1!H87="","",IF(Sheet1!H87="女",2,1))</f>
      </c>
      <c r="E79" s="2">
        <f>IF(Sheet1!I87="","",VLOOKUP(Sheet1!I87,Sheet2!$E$2:$F$50,2,FALSE))</f>
      </c>
      <c r="F79" s="2">
        <f>IF(B79="","",IF(LEN(Sheet1!$E$4)=3,VALUE(285&amp;Sheet1!$E$4),VALUE(28&amp;Sheet1!$E$4)))</f>
      </c>
      <c r="G79" s="2">
        <f>IF(Sheet1!B87="","",VALUE(Sheet1!B87))</f>
      </c>
      <c r="H79" s="2">
        <f>IF(Sheet1!J87="","",IF(VLOOKUP(Sheet1!J87,Sheet2!$A$2:$C$44,3,FALSE)&gt;=71,VLOOKUP(Sheet1!J87,Sheet2!$A$2:$C$44,2,FALSE)&amp;TEXT(Sheet1!L87,"00")&amp;TEXT(Sheet1!M87,"00"),VLOOKUP(Sheet1!J87,Sheet2!$A$2:$C$44,2,FALSE)&amp;TEXT(Sheet1!K87,"00")&amp;TEXT(Sheet1!L87,"00")&amp;IF(Sheet1!N87="手",TEXT(Sheet1!M87,"0"),TEXT(Sheet1!M87,"00"))))</f>
      </c>
      <c r="I79" s="2">
        <f>IF(Sheet1!O87="","",IF(VLOOKUP(Sheet1!O87,Sheet2!$A$2:$C$44,3,FALSE)&gt;=71,VLOOKUP(Sheet1!O87,Sheet2!$A$2:$C$44,2,FALSE)&amp;TEXT(Sheet1!Q87,"00")&amp;TEXT(Sheet1!R87,"00"),VLOOKUP(Sheet1!O87,Sheet2!$A$2:$C$44,2,FALSE)&amp;TEXT(Sheet1!P87,"00")&amp;TEXT(Sheet1!Q87,"00")&amp;IF(Sheet1!S87="手",TEXT(Sheet1!R87,"0"),TEXT(Sheet1!R87,"00"))))</f>
      </c>
      <c r="J79" s="2">
        <f>IF(Sheet1!T87="","",IF(VLOOKUP(Sheet1!T87,Sheet2!$A$2:$C$44,3,FALSE)&gt;=71,VLOOKUP(Sheet1!T87,Sheet2!$A$2:$C$44,2,FALSE)&amp;TEXT(Sheet1!V87,"00")&amp;TEXT(Sheet1!W87,"00"),VLOOKUP(Sheet1!T87,Sheet2!$A$2:$C$44,2,FALSE)&amp;TEXT(Sheet1!U87,"00")&amp;TEXT(Sheet1!V87,"00")&amp;IF(Sheet1!X87="手",TEXT(Sheet1!W87,"0"),TEXT(Sheet1!W87,"00"))))</f>
      </c>
      <c r="K79" s="2">
        <f>IF(Sheet1!AA87="","","●")</f>
      </c>
      <c r="L79" s="2">
        <f>IF(Sheet1!AB87="","","▲")</f>
      </c>
      <c r="M79" s="2">
        <f>IF(Sheet1!AC87="","","★")</f>
      </c>
      <c r="N79" s="2">
        <f>IF(Sheet1!AD87="","","▼")</f>
      </c>
      <c r="O79" s="2">
        <f>IF(Sheet1!AE87="","",Sheet1!AE87)</f>
      </c>
    </row>
    <row r="80" spans="1:15" s="2" customFormat="1" ht="12.75">
      <c r="A80" s="2">
        <f>IF(B80="","",IF(LEN(Sheet1!$E$4)=3,D80*100000000+E80*1000000+MID(F80,3,1)*100000+G80*100,D80*100000000+E80*1000000+MID(F80,3,2)*10000+G80))</f>
      </c>
      <c r="B80" s="2">
        <f>IF(Sheet1!C88="","",IF(Sheet1!Z88=2,Sheet1!C88&amp;"      "&amp;Sheet1!D88&amp;" "&amp;Sheet1!G88,IF(Sheet1!Z88=3,Sheet1!C88&amp;"    "&amp;Sheet1!D88&amp;" "&amp;Sheet1!G88,IF(Sheet1!Z88=4,Sheet1!C88&amp;"  "&amp;Sheet1!D88&amp;" "&amp;Sheet1!G88,IF(Sheet1!Z88&gt;=5,Sheet1!C88&amp;Sheet1!D88&amp;" "&amp;Sheet1!G88,"")))))</f>
      </c>
      <c r="C80" s="2">
        <f>IF(Sheet1!E88="","",Sheet1!E88&amp;" "&amp;Sheet1!F88)</f>
      </c>
      <c r="D80" s="2">
        <f>IF(Sheet1!H88="","",IF(Sheet1!H88="女",2,1))</f>
      </c>
      <c r="E80" s="2">
        <f>IF(Sheet1!I88="","",VLOOKUP(Sheet1!I88,Sheet2!$E$2:$F$50,2,FALSE))</f>
      </c>
      <c r="F80" s="2">
        <f>IF(B80="","",IF(LEN(Sheet1!$E$4)=3,VALUE(285&amp;Sheet1!$E$4),VALUE(28&amp;Sheet1!$E$4)))</f>
      </c>
      <c r="G80" s="2">
        <f>IF(Sheet1!B88="","",VALUE(Sheet1!B88))</f>
      </c>
      <c r="H80" s="2">
        <f>IF(Sheet1!J88="","",IF(VLOOKUP(Sheet1!J88,Sheet2!$A$2:$C$44,3,FALSE)&gt;=71,VLOOKUP(Sheet1!J88,Sheet2!$A$2:$C$44,2,FALSE)&amp;TEXT(Sheet1!L88,"00")&amp;TEXT(Sheet1!M88,"00"),VLOOKUP(Sheet1!J88,Sheet2!$A$2:$C$44,2,FALSE)&amp;TEXT(Sheet1!K88,"00")&amp;TEXT(Sheet1!L88,"00")&amp;IF(Sheet1!N88="手",TEXT(Sheet1!M88,"0"),TEXT(Sheet1!M88,"00"))))</f>
      </c>
      <c r="I80" s="2">
        <f>IF(Sheet1!O88="","",IF(VLOOKUP(Sheet1!O88,Sheet2!$A$2:$C$44,3,FALSE)&gt;=71,VLOOKUP(Sheet1!O88,Sheet2!$A$2:$C$44,2,FALSE)&amp;TEXT(Sheet1!Q88,"00")&amp;TEXT(Sheet1!R88,"00"),VLOOKUP(Sheet1!O88,Sheet2!$A$2:$C$44,2,FALSE)&amp;TEXT(Sheet1!P88,"00")&amp;TEXT(Sheet1!Q88,"00")&amp;IF(Sheet1!S88="手",TEXT(Sheet1!R88,"0"),TEXT(Sheet1!R88,"00"))))</f>
      </c>
      <c r="J80" s="2">
        <f>IF(Sheet1!T88="","",IF(VLOOKUP(Sheet1!T88,Sheet2!$A$2:$C$44,3,FALSE)&gt;=71,VLOOKUP(Sheet1!T88,Sheet2!$A$2:$C$44,2,FALSE)&amp;TEXT(Sheet1!V88,"00")&amp;TEXT(Sheet1!W88,"00"),VLOOKUP(Sheet1!T88,Sheet2!$A$2:$C$44,2,FALSE)&amp;TEXT(Sheet1!U88,"00")&amp;TEXT(Sheet1!V88,"00")&amp;IF(Sheet1!X88="手",TEXT(Sheet1!W88,"0"),TEXT(Sheet1!W88,"00"))))</f>
      </c>
      <c r="K80" s="2">
        <f>IF(Sheet1!AA88="","","●")</f>
      </c>
      <c r="L80" s="2">
        <f>IF(Sheet1!AB88="","","▲")</f>
      </c>
      <c r="M80" s="2">
        <f>IF(Sheet1!AC88="","","★")</f>
      </c>
      <c r="N80" s="2">
        <f>IF(Sheet1!AD88="","","▼")</f>
      </c>
      <c r="O80" s="2">
        <f>IF(Sheet1!AE88="","",Sheet1!AE88)</f>
      </c>
    </row>
    <row r="81" spans="1:15" s="2" customFormat="1" ht="12.75">
      <c r="A81" s="2">
        <f>IF(B81="","",IF(LEN(Sheet1!$E$4)=3,D81*100000000+E81*1000000+MID(F81,3,1)*100000+G81*100,D81*100000000+E81*1000000+MID(F81,3,2)*10000+G81))</f>
      </c>
      <c r="B81" s="2">
        <f>IF(Sheet1!C89="","",IF(Sheet1!Z89=2,Sheet1!C89&amp;"      "&amp;Sheet1!D89&amp;" "&amp;Sheet1!G89,IF(Sheet1!Z89=3,Sheet1!C89&amp;"    "&amp;Sheet1!D89&amp;" "&amp;Sheet1!G89,IF(Sheet1!Z89=4,Sheet1!C89&amp;"  "&amp;Sheet1!D89&amp;" "&amp;Sheet1!G89,IF(Sheet1!Z89&gt;=5,Sheet1!C89&amp;Sheet1!D89&amp;" "&amp;Sheet1!G89,"")))))</f>
      </c>
      <c r="C81" s="2">
        <f>IF(Sheet1!E89="","",Sheet1!E89&amp;" "&amp;Sheet1!F89)</f>
      </c>
      <c r="D81" s="2">
        <f>IF(Sheet1!H89="","",IF(Sheet1!H89="女",2,1))</f>
      </c>
      <c r="E81" s="2">
        <f>IF(Sheet1!I89="","",VLOOKUP(Sheet1!I89,Sheet2!$E$2:$F$50,2,FALSE))</f>
      </c>
      <c r="F81" s="2">
        <f>IF(B81="","",IF(LEN(Sheet1!$E$4)=3,VALUE(285&amp;Sheet1!$E$4),VALUE(28&amp;Sheet1!$E$4)))</f>
      </c>
      <c r="G81" s="2">
        <f>IF(Sheet1!B89="","",VALUE(Sheet1!B89))</f>
      </c>
      <c r="H81" s="2">
        <f>IF(Sheet1!J89="","",IF(VLOOKUP(Sheet1!J89,Sheet2!$A$2:$C$44,3,FALSE)&gt;=71,VLOOKUP(Sheet1!J89,Sheet2!$A$2:$C$44,2,FALSE)&amp;TEXT(Sheet1!L89,"00")&amp;TEXT(Sheet1!M89,"00"),VLOOKUP(Sheet1!J89,Sheet2!$A$2:$C$44,2,FALSE)&amp;TEXT(Sheet1!K89,"00")&amp;TEXT(Sheet1!L89,"00")&amp;IF(Sheet1!N89="手",TEXT(Sheet1!M89,"0"),TEXT(Sheet1!M89,"00"))))</f>
      </c>
      <c r="I81" s="2">
        <f>IF(Sheet1!O89="","",IF(VLOOKUP(Sheet1!O89,Sheet2!$A$2:$C$44,3,FALSE)&gt;=71,VLOOKUP(Sheet1!O89,Sheet2!$A$2:$C$44,2,FALSE)&amp;TEXT(Sheet1!Q89,"00")&amp;TEXT(Sheet1!R89,"00"),VLOOKUP(Sheet1!O89,Sheet2!$A$2:$C$44,2,FALSE)&amp;TEXT(Sheet1!P89,"00")&amp;TEXT(Sheet1!Q89,"00")&amp;IF(Sheet1!S89="手",TEXT(Sheet1!R89,"0"),TEXT(Sheet1!R89,"00"))))</f>
      </c>
      <c r="J81" s="2">
        <f>IF(Sheet1!T89="","",IF(VLOOKUP(Sheet1!T89,Sheet2!$A$2:$C$44,3,FALSE)&gt;=71,VLOOKUP(Sheet1!T89,Sheet2!$A$2:$C$44,2,FALSE)&amp;TEXT(Sheet1!V89,"00")&amp;TEXT(Sheet1!W89,"00"),VLOOKUP(Sheet1!T89,Sheet2!$A$2:$C$44,2,FALSE)&amp;TEXT(Sheet1!U89,"00")&amp;TEXT(Sheet1!V89,"00")&amp;IF(Sheet1!X89="手",TEXT(Sheet1!W89,"0"),TEXT(Sheet1!W89,"00"))))</f>
      </c>
      <c r="K81" s="2">
        <f>IF(Sheet1!AA89="","","●")</f>
      </c>
      <c r="L81" s="2">
        <f>IF(Sheet1!AB89="","","▲")</f>
      </c>
      <c r="M81" s="2">
        <f>IF(Sheet1!AC89="","","★")</f>
      </c>
      <c r="N81" s="2">
        <f>IF(Sheet1!AD89="","","▼")</f>
      </c>
      <c r="O81" s="2">
        <f>IF(Sheet1!AE89="","",Sheet1!AE89)</f>
      </c>
    </row>
    <row r="82" spans="1:15" s="2" customFormat="1" ht="12.75">
      <c r="A82" s="2">
        <f>IF(B82="","",IF(LEN(Sheet1!$E$4)=3,D82*100000000+E82*1000000+MID(F82,3,1)*100000+G82*100,D82*100000000+E82*1000000+MID(F82,3,2)*10000+G82))</f>
      </c>
      <c r="B82" s="2">
        <f>IF(Sheet1!C90="","",IF(Sheet1!Z90=2,Sheet1!C90&amp;"      "&amp;Sheet1!D90&amp;" "&amp;Sheet1!G90,IF(Sheet1!Z90=3,Sheet1!C90&amp;"    "&amp;Sheet1!D90&amp;" "&amp;Sheet1!G90,IF(Sheet1!Z90=4,Sheet1!C90&amp;"  "&amp;Sheet1!D90&amp;" "&amp;Sheet1!G90,IF(Sheet1!Z90&gt;=5,Sheet1!C90&amp;Sheet1!D90&amp;" "&amp;Sheet1!G90,"")))))</f>
      </c>
      <c r="C82" s="2">
        <f>IF(Sheet1!E90="","",Sheet1!E90&amp;" "&amp;Sheet1!F90)</f>
      </c>
      <c r="D82" s="2">
        <f>IF(Sheet1!H90="","",IF(Sheet1!H90="女",2,1))</f>
      </c>
      <c r="E82" s="2">
        <f>IF(Sheet1!I90="","",VLOOKUP(Sheet1!I90,Sheet2!$E$2:$F$50,2,FALSE))</f>
      </c>
      <c r="F82" s="2">
        <f>IF(B82="","",IF(LEN(Sheet1!$E$4)=3,VALUE(285&amp;Sheet1!$E$4),VALUE(28&amp;Sheet1!$E$4)))</f>
      </c>
      <c r="G82" s="2">
        <f>IF(Sheet1!B90="","",VALUE(Sheet1!B90))</f>
      </c>
      <c r="H82" s="2">
        <f>IF(Sheet1!J90="","",IF(VLOOKUP(Sheet1!J90,Sheet2!$A$2:$C$44,3,FALSE)&gt;=71,VLOOKUP(Sheet1!J90,Sheet2!$A$2:$C$44,2,FALSE)&amp;TEXT(Sheet1!L90,"00")&amp;TEXT(Sheet1!M90,"00"),VLOOKUP(Sheet1!J90,Sheet2!$A$2:$C$44,2,FALSE)&amp;TEXT(Sheet1!K90,"00")&amp;TEXT(Sheet1!L90,"00")&amp;IF(Sheet1!N90="手",TEXT(Sheet1!M90,"0"),TEXT(Sheet1!M90,"00"))))</f>
      </c>
      <c r="I82" s="2">
        <f>IF(Sheet1!O90="","",IF(VLOOKUP(Sheet1!O90,Sheet2!$A$2:$C$44,3,FALSE)&gt;=71,VLOOKUP(Sheet1!O90,Sheet2!$A$2:$C$44,2,FALSE)&amp;TEXT(Sheet1!Q90,"00")&amp;TEXT(Sheet1!R90,"00"),VLOOKUP(Sheet1!O90,Sheet2!$A$2:$C$44,2,FALSE)&amp;TEXT(Sheet1!P90,"00")&amp;TEXT(Sheet1!Q90,"00")&amp;IF(Sheet1!S90="手",TEXT(Sheet1!R90,"0"),TEXT(Sheet1!R90,"00"))))</f>
      </c>
      <c r="J82" s="2">
        <f>IF(Sheet1!T90="","",IF(VLOOKUP(Sheet1!T90,Sheet2!$A$2:$C$44,3,FALSE)&gt;=71,VLOOKUP(Sheet1!T90,Sheet2!$A$2:$C$44,2,FALSE)&amp;TEXT(Sheet1!V90,"00")&amp;TEXT(Sheet1!W90,"00"),VLOOKUP(Sheet1!T90,Sheet2!$A$2:$C$44,2,FALSE)&amp;TEXT(Sheet1!U90,"00")&amp;TEXT(Sheet1!V90,"00")&amp;IF(Sheet1!X90="手",TEXT(Sheet1!W90,"0"),TEXT(Sheet1!W90,"00"))))</f>
      </c>
      <c r="K82" s="2">
        <f>IF(Sheet1!AA90="","","●")</f>
      </c>
      <c r="L82" s="2">
        <f>IF(Sheet1!AB90="","","▲")</f>
      </c>
      <c r="M82" s="2">
        <f>IF(Sheet1!AC90="","","★")</f>
      </c>
      <c r="N82" s="2">
        <f>IF(Sheet1!AD90="","","▼")</f>
      </c>
      <c r="O82" s="2">
        <f>IF(Sheet1!AE90="","",Sheet1!AE90)</f>
      </c>
    </row>
    <row r="83" spans="1:15" s="2" customFormat="1" ht="12.75">
      <c r="A83" s="2">
        <f>IF(B83="","",IF(LEN(Sheet1!$E$4)=3,D83*100000000+E83*1000000+MID(F83,3,1)*100000+G83*100,D83*100000000+E83*1000000+MID(F83,3,2)*10000+G83))</f>
      </c>
      <c r="B83" s="2">
        <f>IF(Sheet1!C91="","",IF(Sheet1!Z91=2,Sheet1!C91&amp;"      "&amp;Sheet1!D91&amp;" "&amp;Sheet1!G91,IF(Sheet1!Z91=3,Sheet1!C91&amp;"    "&amp;Sheet1!D91&amp;" "&amp;Sheet1!G91,IF(Sheet1!Z91=4,Sheet1!C91&amp;"  "&amp;Sheet1!D91&amp;" "&amp;Sheet1!G91,IF(Sheet1!Z91&gt;=5,Sheet1!C91&amp;Sheet1!D91&amp;" "&amp;Sheet1!G91,"")))))</f>
      </c>
      <c r="C83" s="2">
        <f>IF(Sheet1!E91="","",Sheet1!E91&amp;" "&amp;Sheet1!F91)</f>
      </c>
      <c r="D83" s="2">
        <f>IF(Sheet1!H91="","",IF(Sheet1!H91="女",2,1))</f>
      </c>
      <c r="E83" s="2">
        <f>IF(Sheet1!I91="","",VLOOKUP(Sheet1!I91,Sheet2!$E$2:$F$50,2,FALSE))</f>
      </c>
      <c r="F83" s="2">
        <f>IF(B83="","",IF(LEN(Sheet1!$E$4)=3,VALUE(285&amp;Sheet1!$E$4),VALUE(28&amp;Sheet1!$E$4)))</f>
      </c>
      <c r="G83" s="2">
        <f>IF(Sheet1!B91="","",VALUE(Sheet1!B91))</f>
      </c>
      <c r="H83" s="2">
        <f>IF(Sheet1!J91="","",IF(VLOOKUP(Sheet1!J91,Sheet2!$A$2:$C$44,3,FALSE)&gt;=71,VLOOKUP(Sheet1!J91,Sheet2!$A$2:$C$44,2,FALSE)&amp;TEXT(Sheet1!L91,"00")&amp;TEXT(Sheet1!M91,"00"),VLOOKUP(Sheet1!J91,Sheet2!$A$2:$C$44,2,FALSE)&amp;TEXT(Sheet1!K91,"00")&amp;TEXT(Sheet1!L91,"00")&amp;IF(Sheet1!N91="手",TEXT(Sheet1!M91,"0"),TEXT(Sheet1!M91,"00"))))</f>
      </c>
      <c r="I83" s="2">
        <f>IF(Sheet1!O91="","",IF(VLOOKUP(Sheet1!O91,Sheet2!$A$2:$C$44,3,FALSE)&gt;=71,VLOOKUP(Sheet1!O91,Sheet2!$A$2:$C$44,2,FALSE)&amp;TEXT(Sheet1!Q91,"00")&amp;TEXT(Sheet1!R91,"00"),VLOOKUP(Sheet1!O91,Sheet2!$A$2:$C$44,2,FALSE)&amp;TEXT(Sheet1!P91,"00")&amp;TEXT(Sheet1!Q91,"00")&amp;IF(Sheet1!S91="手",TEXT(Sheet1!R91,"0"),TEXT(Sheet1!R91,"00"))))</f>
      </c>
      <c r="J83" s="2">
        <f>IF(Sheet1!T91="","",IF(VLOOKUP(Sheet1!T91,Sheet2!$A$2:$C$44,3,FALSE)&gt;=71,VLOOKUP(Sheet1!T91,Sheet2!$A$2:$C$44,2,FALSE)&amp;TEXT(Sheet1!V91,"00")&amp;TEXT(Sheet1!W91,"00"),VLOOKUP(Sheet1!T91,Sheet2!$A$2:$C$44,2,FALSE)&amp;TEXT(Sheet1!U91,"00")&amp;TEXT(Sheet1!V91,"00")&amp;IF(Sheet1!X91="手",TEXT(Sheet1!W91,"0"),TEXT(Sheet1!W91,"00"))))</f>
      </c>
      <c r="K83" s="2">
        <f>IF(Sheet1!AA91="","","●")</f>
      </c>
      <c r="L83" s="2">
        <f>IF(Sheet1!AB91="","","▲")</f>
      </c>
      <c r="M83" s="2">
        <f>IF(Sheet1!AC91="","","★")</f>
      </c>
      <c r="N83" s="2">
        <f>IF(Sheet1!AD91="","","▼")</f>
      </c>
      <c r="O83" s="2">
        <f>IF(Sheet1!AE91="","",Sheet1!AE91)</f>
      </c>
    </row>
    <row r="84" spans="1:15" s="2" customFormat="1" ht="12.75">
      <c r="A84" s="2">
        <f>IF(B84="","",IF(LEN(Sheet1!$E$4)=3,D84*100000000+E84*1000000+MID(F84,3,1)*100000+G84*100,D84*100000000+E84*1000000+MID(F84,3,2)*10000+G84))</f>
      </c>
      <c r="B84" s="2">
        <f>IF(Sheet1!C92="","",IF(Sheet1!Z92=2,Sheet1!C92&amp;"      "&amp;Sheet1!D92&amp;" "&amp;Sheet1!G92,IF(Sheet1!Z92=3,Sheet1!C92&amp;"    "&amp;Sheet1!D92&amp;" "&amp;Sheet1!G92,IF(Sheet1!Z92=4,Sheet1!C92&amp;"  "&amp;Sheet1!D92&amp;" "&amp;Sheet1!G92,IF(Sheet1!Z92&gt;=5,Sheet1!C92&amp;Sheet1!D92&amp;" "&amp;Sheet1!G92,"")))))</f>
      </c>
      <c r="C84" s="2">
        <f>IF(Sheet1!E92="","",Sheet1!E92&amp;" "&amp;Sheet1!F92)</f>
      </c>
      <c r="D84" s="2">
        <f>IF(Sheet1!H92="","",IF(Sheet1!H92="女",2,1))</f>
      </c>
      <c r="E84" s="2">
        <f>IF(Sheet1!I92="","",VLOOKUP(Sheet1!I92,Sheet2!$E$2:$F$50,2,FALSE))</f>
      </c>
      <c r="F84" s="2">
        <f>IF(B84="","",IF(LEN(Sheet1!$E$4)=3,VALUE(285&amp;Sheet1!$E$4),VALUE(28&amp;Sheet1!$E$4)))</f>
      </c>
      <c r="G84" s="2">
        <f>IF(Sheet1!B92="","",VALUE(Sheet1!B92))</f>
      </c>
      <c r="H84" s="2">
        <f>IF(Sheet1!J92="","",IF(VLOOKUP(Sheet1!J92,Sheet2!$A$2:$C$44,3,FALSE)&gt;=71,VLOOKUP(Sheet1!J92,Sheet2!$A$2:$C$44,2,FALSE)&amp;TEXT(Sheet1!L92,"00")&amp;TEXT(Sheet1!M92,"00"),VLOOKUP(Sheet1!J92,Sheet2!$A$2:$C$44,2,FALSE)&amp;TEXT(Sheet1!K92,"00")&amp;TEXT(Sheet1!L92,"00")&amp;IF(Sheet1!N92="手",TEXT(Sheet1!M92,"0"),TEXT(Sheet1!M92,"00"))))</f>
      </c>
      <c r="I84" s="2">
        <f>IF(Sheet1!O92="","",IF(VLOOKUP(Sheet1!O92,Sheet2!$A$2:$C$44,3,FALSE)&gt;=71,VLOOKUP(Sheet1!O92,Sheet2!$A$2:$C$44,2,FALSE)&amp;TEXT(Sheet1!Q92,"00")&amp;TEXT(Sheet1!R92,"00"),VLOOKUP(Sheet1!O92,Sheet2!$A$2:$C$44,2,FALSE)&amp;TEXT(Sheet1!P92,"00")&amp;TEXT(Sheet1!Q92,"00")&amp;IF(Sheet1!S92="手",TEXT(Sheet1!R92,"0"),TEXT(Sheet1!R92,"00"))))</f>
      </c>
      <c r="J84" s="2">
        <f>IF(Sheet1!T92="","",IF(VLOOKUP(Sheet1!T92,Sheet2!$A$2:$C$44,3,FALSE)&gt;=71,VLOOKUP(Sheet1!T92,Sheet2!$A$2:$C$44,2,FALSE)&amp;TEXT(Sheet1!V92,"00")&amp;TEXT(Sheet1!W92,"00"),VLOOKUP(Sheet1!T92,Sheet2!$A$2:$C$44,2,FALSE)&amp;TEXT(Sheet1!U92,"00")&amp;TEXT(Sheet1!V92,"00")&amp;IF(Sheet1!X92="手",TEXT(Sheet1!W92,"0"),TEXT(Sheet1!W92,"00"))))</f>
      </c>
      <c r="K84" s="2">
        <f>IF(Sheet1!AA92="","","●")</f>
      </c>
      <c r="L84" s="2">
        <f>IF(Sheet1!AB92="","","▲")</f>
      </c>
      <c r="M84" s="2">
        <f>IF(Sheet1!AC92="","","★")</f>
      </c>
      <c r="N84" s="2">
        <f>IF(Sheet1!AD92="","","▼")</f>
      </c>
      <c r="O84" s="2">
        <f>IF(Sheet1!AE92="","",Sheet1!AE92)</f>
      </c>
    </row>
    <row r="85" spans="1:15" s="2" customFormat="1" ht="12.75">
      <c r="A85" s="2">
        <f>IF(B85="","",IF(LEN(Sheet1!$E$4)=3,D85*100000000+E85*1000000+MID(F85,3,1)*100000+G85*100,D85*100000000+E85*1000000+MID(F85,3,2)*10000+G85))</f>
      </c>
      <c r="B85" s="2">
        <f>IF(Sheet1!C93="","",IF(Sheet1!Z93=2,Sheet1!C93&amp;"      "&amp;Sheet1!D93&amp;" "&amp;Sheet1!G93,IF(Sheet1!Z93=3,Sheet1!C93&amp;"    "&amp;Sheet1!D93&amp;" "&amp;Sheet1!G93,IF(Sheet1!Z93=4,Sheet1!C93&amp;"  "&amp;Sheet1!D93&amp;" "&amp;Sheet1!G93,IF(Sheet1!Z93&gt;=5,Sheet1!C93&amp;Sheet1!D93&amp;" "&amp;Sheet1!G93,"")))))</f>
      </c>
      <c r="C85" s="2">
        <f>IF(Sheet1!E93="","",Sheet1!E93&amp;" "&amp;Sheet1!F93)</f>
      </c>
      <c r="D85" s="2">
        <f>IF(Sheet1!H93="","",IF(Sheet1!H93="女",2,1))</f>
      </c>
      <c r="E85" s="2">
        <f>IF(Sheet1!I93="","",VLOOKUP(Sheet1!I93,Sheet2!$E$2:$F$50,2,FALSE))</f>
      </c>
      <c r="F85" s="2">
        <f>IF(B85="","",IF(LEN(Sheet1!$E$4)=3,VALUE(285&amp;Sheet1!$E$4),VALUE(28&amp;Sheet1!$E$4)))</f>
      </c>
      <c r="G85" s="2">
        <f>IF(Sheet1!B93="","",VALUE(Sheet1!B93))</f>
      </c>
      <c r="H85" s="2">
        <f>IF(Sheet1!J93="","",IF(VLOOKUP(Sheet1!J93,Sheet2!$A$2:$C$44,3,FALSE)&gt;=71,VLOOKUP(Sheet1!J93,Sheet2!$A$2:$C$44,2,FALSE)&amp;TEXT(Sheet1!L93,"00")&amp;TEXT(Sheet1!M93,"00"),VLOOKUP(Sheet1!J93,Sheet2!$A$2:$C$44,2,FALSE)&amp;TEXT(Sheet1!K93,"00")&amp;TEXT(Sheet1!L93,"00")&amp;IF(Sheet1!N93="手",TEXT(Sheet1!M93,"0"),TEXT(Sheet1!M93,"00"))))</f>
      </c>
      <c r="I85" s="2">
        <f>IF(Sheet1!O93="","",IF(VLOOKUP(Sheet1!O93,Sheet2!$A$2:$C$44,3,FALSE)&gt;=71,VLOOKUP(Sheet1!O93,Sheet2!$A$2:$C$44,2,FALSE)&amp;TEXT(Sheet1!Q93,"00")&amp;TEXT(Sheet1!R93,"00"),VLOOKUP(Sheet1!O93,Sheet2!$A$2:$C$44,2,FALSE)&amp;TEXT(Sheet1!P93,"00")&amp;TEXT(Sheet1!Q93,"00")&amp;IF(Sheet1!S93="手",TEXT(Sheet1!R93,"0"),TEXT(Sheet1!R93,"00"))))</f>
      </c>
      <c r="J85" s="2">
        <f>IF(Sheet1!T93="","",IF(VLOOKUP(Sheet1!T93,Sheet2!$A$2:$C$44,3,FALSE)&gt;=71,VLOOKUP(Sheet1!T93,Sheet2!$A$2:$C$44,2,FALSE)&amp;TEXT(Sheet1!V93,"00")&amp;TEXT(Sheet1!W93,"00"),VLOOKUP(Sheet1!T93,Sheet2!$A$2:$C$44,2,FALSE)&amp;TEXT(Sheet1!U93,"00")&amp;TEXT(Sheet1!V93,"00")&amp;IF(Sheet1!X93="手",TEXT(Sheet1!W93,"0"),TEXT(Sheet1!W93,"00"))))</f>
      </c>
      <c r="K85" s="2">
        <f>IF(Sheet1!AA93="","","●")</f>
      </c>
      <c r="L85" s="2">
        <f>IF(Sheet1!AB93="","","▲")</f>
      </c>
      <c r="M85" s="2">
        <f>IF(Sheet1!AC93="","","★")</f>
      </c>
      <c r="N85" s="2">
        <f>IF(Sheet1!AD93="","","▼")</f>
      </c>
      <c r="O85" s="2">
        <f>IF(Sheet1!AE93="","",Sheet1!AE93)</f>
      </c>
    </row>
    <row r="86" spans="1:15" s="2" customFormat="1" ht="12.75">
      <c r="A86" s="2">
        <f>IF(B86="","",IF(LEN(Sheet1!$E$4)=3,D86*100000000+E86*1000000+MID(F86,3,1)*100000+G86*100,D86*100000000+E86*1000000+MID(F86,3,2)*10000+G86))</f>
      </c>
      <c r="B86" s="2">
        <f>IF(Sheet1!C94="","",IF(Sheet1!Z94=2,Sheet1!C94&amp;"      "&amp;Sheet1!D94&amp;" "&amp;Sheet1!G94,IF(Sheet1!Z94=3,Sheet1!C94&amp;"    "&amp;Sheet1!D94&amp;" "&amp;Sheet1!G94,IF(Sheet1!Z94=4,Sheet1!C94&amp;"  "&amp;Sheet1!D94&amp;" "&amp;Sheet1!G94,IF(Sheet1!Z94&gt;=5,Sheet1!C94&amp;Sheet1!D94&amp;" "&amp;Sheet1!G94,"")))))</f>
      </c>
      <c r="C86" s="2">
        <f>IF(Sheet1!E94="","",Sheet1!E94&amp;" "&amp;Sheet1!F94)</f>
      </c>
      <c r="D86" s="2">
        <f>IF(Sheet1!H94="","",IF(Sheet1!H94="女",2,1))</f>
      </c>
      <c r="E86" s="2">
        <f>IF(Sheet1!I94="","",VLOOKUP(Sheet1!I94,Sheet2!$E$2:$F$50,2,FALSE))</f>
      </c>
      <c r="F86" s="2">
        <f>IF(B86="","",IF(LEN(Sheet1!$E$4)=3,VALUE(285&amp;Sheet1!$E$4),VALUE(28&amp;Sheet1!$E$4)))</f>
      </c>
      <c r="G86" s="2">
        <f>IF(Sheet1!B94="","",VALUE(Sheet1!B94))</f>
      </c>
      <c r="H86" s="2">
        <f>IF(Sheet1!J94="","",IF(VLOOKUP(Sheet1!J94,Sheet2!$A$2:$C$44,3,FALSE)&gt;=71,VLOOKUP(Sheet1!J94,Sheet2!$A$2:$C$44,2,FALSE)&amp;TEXT(Sheet1!L94,"00")&amp;TEXT(Sheet1!M94,"00"),VLOOKUP(Sheet1!J94,Sheet2!$A$2:$C$44,2,FALSE)&amp;TEXT(Sheet1!K94,"00")&amp;TEXT(Sheet1!L94,"00")&amp;IF(Sheet1!N94="手",TEXT(Sheet1!M94,"0"),TEXT(Sheet1!M94,"00"))))</f>
      </c>
      <c r="I86" s="2">
        <f>IF(Sheet1!O94="","",IF(VLOOKUP(Sheet1!O94,Sheet2!$A$2:$C$44,3,FALSE)&gt;=71,VLOOKUP(Sheet1!O94,Sheet2!$A$2:$C$44,2,FALSE)&amp;TEXT(Sheet1!Q94,"00")&amp;TEXT(Sheet1!R94,"00"),VLOOKUP(Sheet1!O94,Sheet2!$A$2:$C$44,2,FALSE)&amp;TEXT(Sheet1!P94,"00")&amp;TEXT(Sheet1!Q94,"00")&amp;IF(Sheet1!S94="手",TEXT(Sheet1!R94,"0"),TEXT(Sheet1!R94,"00"))))</f>
      </c>
      <c r="J86" s="2">
        <f>IF(Sheet1!T94="","",IF(VLOOKUP(Sheet1!T94,Sheet2!$A$2:$C$44,3,FALSE)&gt;=71,VLOOKUP(Sheet1!T94,Sheet2!$A$2:$C$44,2,FALSE)&amp;TEXT(Sheet1!V94,"00")&amp;TEXT(Sheet1!W94,"00"),VLOOKUP(Sheet1!T94,Sheet2!$A$2:$C$44,2,FALSE)&amp;TEXT(Sheet1!U94,"00")&amp;TEXT(Sheet1!V94,"00")&amp;IF(Sheet1!X94="手",TEXT(Sheet1!W94,"0"),TEXT(Sheet1!W94,"00"))))</f>
      </c>
      <c r="K86" s="2">
        <f>IF(Sheet1!AA94="","","●")</f>
      </c>
      <c r="L86" s="2">
        <f>IF(Sheet1!AB94="","","▲")</f>
      </c>
      <c r="M86" s="2">
        <f>IF(Sheet1!AC94="","","★")</f>
      </c>
      <c r="N86" s="2">
        <f>IF(Sheet1!AD94="","","▼")</f>
      </c>
      <c r="O86" s="2">
        <f>IF(Sheet1!AE94="","",Sheet1!AE94)</f>
      </c>
    </row>
    <row r="87" spans="1:15" s="2" customFormat="1" ht="12.75">
      <c r="A87" s="2">
        <f>IF(B87="","",IF(LEN(Sheet1!$E$4)=3,D87*100000000+E87*1000000+MID(F87,3,1)*100000+G87*100,D87*100000000+E87*1000000+MID(F87,3,2)*10000+G87))</f>
      </c>
      <c r="B87" s="2">
        <f>IF(Sheet1!C95="","",IF(Sheet1!Z95=2,Sheet1!C95&amp;"      "&amp;Sheet1!D95&amp;" "&amp;Sheet1!G95,IF(Sheet1!Z95=3,Sheet1!C95&amp;"    "&amp;Sheet1!D95&amp;" "&amp;Sheet1!G95,IF(Sheet1!Z95=4,Sheet1!C95&amp;"  "&amp;Sheet1!D95&amp;" "&amp;Sheet1!G95,IF(Sheet1!Z95&gt;=5,Sheet1!C95&amp;Sheet1!D95&amp;" "&amp;Sheet1!G95,"")))))</f>
      </c>
      <c r="C87" s="2">
        <f>IF(Sheet1!E95="","",Sheet1!E95&amp;" "&amp;Sheet1!F95)</f>
      </c>
      <c r="D87" s="2">
        <f>IF(Sheet1!H95="","",IF(Sheet1!H95="女",2,1))</f>
      </c>
      <c r="E87" s="2">
        <f>IF(Sheet1!I95="","",VLOOKUP(Sheet1!I95,Sheet2!$E$2:$F$50,2,FALSE))</f>
      </c>
      <c r="F87" s="2">
        <f>IF(B87="","",IF(LEN(Sheet1!$E$4)=3,VALUE(285&amp;Sheet1!$E$4),VALUE(28&amp;Sheet1!$E$4)))</f>
      </c>
      <c r="G87" s="2">
        <f>IF(Sheet1!B95="","",VALUE(Sheet1!B95))</f>
      </c>
      <c r="H87" s="2">
        <f>IF(Sheet1!J95="","",IF(VLOOKUP(Sheet1!J95,Sheet2!$A$2:$C$44,3,FALSE)&gt;=71,VLOOKUP(Sheet1!J95,Sheet2!$A$2:$C$44,2,FALSE)&amp;TEXT(Sheet1!L95,"00")&amp;TEXT(Sheet1!M95,"00"),VLOOKUP(Sheet1!J95,Sheet2!$A$2:$C$44,2,FALSE)&amp;TEXT(Sheet1!K95,"00")&amp;TEXT(Sheet1!L95,"00")&amp;IF(Sheet1!N95="手",TEXT(Sheet1!M95,"0"),TEXT(Sheet1!M95,"00"))))</f>
      </c>
      <c r="I87" s="2">
        <f>IF(Sheet1!O95="","",IF(VLOOKUP(Sheet1!O95,Sheet2!$A$2:$C$44,3,FALSE)&gt;=71,VLOOKUP(Sheet1!O95,Sheet2!$A$2:$C$44,2,FALSE)&amp;TEXT(Sheet1!Q95,"00")&amp;TEXT(Sheet1!R95,"00"),VLOOKUP(Sheet1!O95,Sheet2!$A$2:$C$44,2,FALSE)&amp;TEXT(Sheet1!P95,"00")&amp;TEXT(Sheet1!Q95,"00")&amp;IF(Sheet1!S95="手",TEXT(Sheet1!R95,"0"),TEXT(Sheet1!R95,"00"))))</f>
      </c>
      <c r="J87" s="2">
        <f>IF(Sheet1!T95="","",IF(VLOOKUP(Sheet1!T95,Sheet2!$A$2:$C$44,3,FALSE)&gt;=71,VLOOKUP(Sheet1!T95,Sheet2!$A$2:$C$44,2,FALSE)&amp;TEXT(Sheet1!V95,"00")&amp;TEXT(Sheet1!W95,"00"),VLOOKUP(Sheet1!T95,Sheet2!$A$2:$C$44,2,FALSE)&amp;TEXT(Sheet1!U95,"00")&amp;TEXT(Sheet1!V95,"00")&amp;IF(Sheet1!X95="手",TEXT(Sheet1!W95,"0"),TEXT(Sheet1!W95,"00"))))</f>
      </c>
      <c r="K87" s="2">
        <f>IF(Sheet1!AA95="","","●")</f>
      </c>
      <c r="L87" s="2">
        <f>IF(Sheet1!AB95="","","▲")</f>
      </c>
      <c r="M87" s="2">
        <f>IF(Sheet1!AC95="","","★")</f>
      </c>
      <c r="N87" s="2">
        <f>IF(Sheet1!AD95="","","▼")</f>
      </c>
      <c r="O87" s="2">
        <f>IF(Sheet1!AE95="","",Sheet1!AE95)</f>
      </c>
    </row>
    <row r="88" spans="1:15" s="2" customFormat="1" ht="12.75">
      <c r="A88" s="2">
        <f>IF(B88="","",IF(LEN(Sheet1!$E$4)=3,D88*100000000+E88*1000000+MID(F88,3,1)*100000+G88*100,D88*100000000+E88*1000000+MID(F88,3,2)*10000+G88))</f>
      </c>
      <c r="B88" s="2">
        <f>IF(Sheet1!C96="","",IF(Sheet1!Z96=2,Sheet1!C96&amp;"      "&amp;Sheet1!D96&amp;" "&amp;Sheet1!G96,IF(Sheet1!Z96=3,Sheet1!C96&amp;"    "&amp;Sheet1!D96&amp;" "&amp;Sheet1!G96,IF(Sheet1!Z96=4,Sheet1!C96&amp;"  "&amp;Sheet1!D96&amp;" "&amp;Sheet1!G96,IF(Sheet1!Z96&gt;=5,Sheet1!C96&amp;Sheet1!D96&amp;" "&amp;Sheet1!G96,"")))))</f>
      </c>
      <c r="C88" s="2">
        <f>IF(Sheet1!E96="","",Sheet1!E96&amp;" "&amp;Sheet1!F96)</f>
      </c>
      <c r="D88" s="2">
        <f>IF(Sheet1!H96="","",IF(Sheet1!H96="女",2,1))</f>
      </c>
      <c r="E88" s="2">
        <f>IF(Sheet1!I96="","",VLOOKUP(Sheet1!I96,Sheet2!$E$2:$F$50,2,FALSE))</f>
      </c>
      <c r="F88" s="2">
        <f>IF(B88="","",IF(LEN(Sheet1!$E$4)=3,VALUE(285&amp;Sheet1!$E$4),VALUE(28&amp;Sheet1!$E$4)))</f>
      </c>
      <c r="G88" s="2">
        <f>IF(Sheet1!B96="","",VALUE(Sheet1!B96))</f>
      </c>
      <c r="H88" s="2">
        <f>IF(Sheet1!J96="","",IF(VLOOKUP(Sheet1!J96,Sheet2!$A$2:$C$44,3,FALSE)&gt;=71,VLOOKUP(Sheet1!J96,Sheet2!$A$2:$C$44,2,FALSE)&amp;TEXT(Sheet1!L96,"00")&amp;TEXT(Sheet1!M96,"00"),VLOOKUP(Sheet1!J96,Sheet2!$A$2:$C$44,2,FALSE)&amp;TEXT(Sheet1!K96,"00")&amp;TEXT(Sheet1!L96,"00")&amp;IF(Sheet1!N96="手",TEXT(Sheet1!M96,"0"),TEXT(Sheet1!M96,"00"))))</f>
      </c>
      <c r="I88" s="2">
        <f>IF(Sheet1!O96="","",IF(VLOOKUP(Sheet1!O96,Sheet2!$A$2:$C$44,3,FALSE)&gt;=71,VLOOKUP(Sheet1!O96,Sheet2!$A$2:$C$44,2,FALSE)&amp;TEXT(Sheet1!Q96,"00")&amp;TEXT(Sheet1!R96,"00"),VLOOKUP(Sheet1!O96,Sheet2!$A$2:$C$44,2,FALSE)&amp;TEXT(Sheet1!P96,"00")&amp;TEXT(Sheet1!Q96,"00")&amp;IF(Sheet1!S96="手",TEXT(Sheet1!R96,"0"),TEXT(Sheet1!R96,"00"))))</f>
      </c>
      <c r="J88" s="2">
        <f>IF(Sheet1!T96="","",IF(VLOOKUP(Sheet1!T96,Sheet2!$A$2:$C$44,3,FALSE)&gt;=71,VLOOKUP(Sheet1!T96,Sheet2!$A$2:$C$44,2,FALSE)&amp;TEXT(Sheet1!V96,"00")&amp;TEXT(Sheet1!W96,"00"),VLOOKUP(Sheet1!T96,Sheet2!$A$2:$C$44,2,FALSE)&amp;TEXT(Sheet1!U96,"00")&amp;TEXT(Sheet1!V96,"00")&amp;IF(Sheet1!X96="手",TEXT(Sheet1!W96,"0"),TEXT(Sheet1!W96,"00"))))</f>
      </c>
      <c r="K88" s="2">
        <f>IF(Sheet1!AA96="","","●")</f>
      </c>
      <c r="L88" s="2">
        <f>IF(Sheet1!AB96="","","▲")</f>
      </c>
      <c r="M88" s="2">
        <f>IF(Sheet1!AC96="","","★")</f>
      </c>
      <c r="N88" s="2">
        <f>IF(Sheet1!AD96="","","▼")</f>
      </c>
      <c r="O88" s="2">
        <f>IF(Sheet1!AE96="","",Sheet1!AE96)</f>
      </c>
    </row>
    <row r="89" spans="1:15" s="2" customFormat="1" ht="12.75">
      <c r="A89" s="2">
        <f>IF(B89="","",IF(LEN(Sheet1!$E$4)=3,D89*100000000+E89*1000000+MID(F89,3,1)*100000+G89*100,D89*100000000+E89*1000000+MID(F89,3,2)*10000+G89))</f>
      </c>
      <c r="B89" s="2">
        <f>IF(Sheet1!C97="","",IF(Sheet1!Z97=2,Sheet1!C97&amp;"      "&amp;Sheet1!D97&amp;" "&amp;Sheet1!G97,IF(Sheet1!Z97=3,Sheet1!C97&amp;"    "&amp;Sheet1!D97&amp;" "&amp;Sheet1!G97,IF(Sheet1!Z97=4,Sheet1!C97&amp;"  "&amp;Sheet1!D97&amp;" "&amp;Sheet1!G97,IF(Sheet1!Z97&gt;=5,Sheet1!C97&amp;Sheet1!D97&amp;" "&amp;Sheet1!G97,"")))))</f>
      </c>
      <c r="C89" s="2">
        <f>IF(Sheet1!E97="","",Sheet1!E97&amp;" "&amp;Sheet1!F97)</f>
      </c>
      <c r="D89" s="2">
        <f>IF(Sheet1!H97="","",IF(Sheet1!H97="女",2,1))</f>
      </c>
      <c r="E89" s="2">
        <f>IF(Sheet1!I97="","",VLOOKUP(Sheet1!I97,Sheet2!$E$2:$F$50,2,FALSE))</f>
      </c>
      <c r="F89" s="2">
        <f>IF(B89="","",IF(LEN(Sheet1!$E$4)=3,VALUE(285&amp;Sheet1!$E$4),VALUE(28&amp;Sheet1!$E$4)))</f>
      </c>
      <c r="G89" s="2">
        <f>IF(Sheet1!B97="","",VALUE(Sheet1!B97))</f>
      </c>
      <c r="H89" s="2">
        <f>IF(Sheet1!J97="","",IF(VLOOKUP(Sheet1!J97,Sheet2!$A$2:$C$44,3,FALSE)&gt;=71,VLOOKUP(Sheet1!J97,Sheet2!$A$2:$C$44,2,FALSE)&amp;TEXT(Sheet1!L97,"00")&amp;TEXT(Sheet1!M97,"00"),VLOOKUP(Sheet1!J97,Sheet2!$A$2:$C$44,2,FALSE)&amp;TEXT(Sheet1!K97,"00")&amp;TEXT(Sheet1!L97,"00")&amp;IF(Sheet1!N97="手",TEXT(Sheet1!M97,"0"),TEXT(Sheet1!M97,"00"))))</f>
      </c>
      <c r="I89" s="2">
        <f>IF(Sheet1!O97="","",IF(VLOOKUP(Sheet1!O97,Sheet2!$A$2:$C$44,3,FALSE)&gt;=71,VLOOKUP(Sheet1!O97,Sheet2!$A$2:$C$44,2,FALSE)&amp;TEXT(Sheet1!Q97,"00")&amp;TEXT(Sheet1!R97,"00"),VLOOKUP(Sheet1!O97,Sheet2!$A$2:$C$44,2,FALSE)&amp;TEXT(Sheet1!P97,"00")&amp;TEXT(Sheet1!Q97,"00")&amp;IF(Sheet1!S97="手",TEXT(Sheet1!R97,"0"),TEXT(Sheet1!R97,"00"))))</f>
      </c>
      <c r="J89" s="2">
        <f>IF(Sheet1!T97="","",IF(VLOOKUP(Sheet1!T97,Sheet2!$A$2:$C$44,3,FALSE)&gt;=71,VLOOKUP(Sheet1!T97,Sheet2!$A$2:$C$44,2,FALSE)&amp;TEXT(Sheet1!V97,"00")&amp;TEXT(Sheet1!W97,"00"),VLOOKUP(Sheet1!T97,Sheet2!$A$2:$C$44,2,FALSE)&amp;TEXT(Sheet1!U97,"00")&amp;TEXT(Sheet1!V97,"00")&amp;IF(Sheet1!X97="手",TEXT(Sheet1!W97,"0"),TEXT(Sheet1!W97,"00"))))</f>
      </c>
      <c r="K89" s="2">
        <f>IF(Sheet1!AA97="","","●")</f>
      </c>
      <c r="L89" s="2">
        <f>IF(Sheet1!AB97="","","▲")</f>
      </c>
      <c r="M89" s="2">
        <f>IF(Sheet1!AC97="","","★")</f>
      </c>
      <c r="N89" s="2">
        <f>IF(Sheet1!AD97="","","▼")</f>
      </c>
      <c r="O89" s="2">
        <f>IF(Sheet1!AE97="","",Sheet1!AE97)</f>
      </c>
    </row>
    <row r="90" spans="1:15" s="2" customFormat="1" ht="12.75">
      <c r="A90" s="2">
        <f>IF(B90="","",IF(LEN(Sheet1!$E$4)=3,D90*100000000+E90*1000000+MID(F90,3,1)*100000+G90*100,D90*100000000+E90*1000000+MID(F90,3,2)*10000+G90))</f>
      </c>
      <c r="B90" s="2">
        <f>IF(Sheet1!C98="","",IF(Sheet1!Z98=2,Sheet1!C98&amp;"      "&amp;Sheet1!D98&amp;" "&amp;Sheet1!G98,IF(Sheet1!Z98=3,Sheet1!C98&amp;"    "&amp;Sheet1!D98&amp;" "&amp;Sheet1!G98,IF(Sheet1!Z98=4,Sheet1!C98&amp;"  "&amp;Sheet1!D98&amp;" "&amp;Sheet1!G98,IF(Sheet1!Z98&gt;=5,Sheet1!C98&amp;Sheet1!D98&amp;" "&amp;Sheet1!G98,"")))))</f>
      </c>
      <c r="C90" s="2">
        <f>IF(Sheet1!E98="","",Sheet1!E98&amp;" "&amp;Sheet1!F98)</f>
      </c>
      <c r="D90" s="2">
        <f>IF(Sheet1!H98="","",IF(Sheet1!H98="女",2,1))</f>
      </c>
      <c r="E90" s="2">
        <f>IF(Sheet1!I98="","",VLOOKUP(Sheet1!I98,Sheet2!$E$2:$F$50,2,FALSE))</f>
      </c>
      <c r="F90" s="2">
        <f>IF(B90="","",IF(LEN(Sheet1!$E$4)=3,VALUE(285&amp;Sheet1!$E$4),VALUE(28&amp;Sheet1!$E$4)))</f>
      </c>
      <c r="G90" s="2">
        <f>IF(Sheet1!B98="","",VALUE(Sheet1!B98))</f>
      </c>
      <c r="H90" s="2">
        <f>IF(Sheet1!J98="","",IF(VLOOKUP(Sheet1!J98,Sheet2!$A$2:$C$44,3,FALSE)&gt;=71,VLOOKUP(Sheet1!J98,Sheet2!$A$2:$C$44,2,FALSE)&amp;TEXT(Sheet1!L98,"00")&amp;TEXT(Sheet1!M98,"00"),VLOOKUP(Sheet1!J98,Sheet2!$A$2:$C$44,2,FALSE)&amp;TEXT(Sheet1!K98,"00")&amp;TEXT(Sheet1!L98,"00")&amp;IF(Sheet1!N98="手",TEXT(Sheet1!M98,"0"),TEXT(Sheet1!M98,"00"))))</f>
      </c>
      <c r="I90" s="2">
        <f>IF(Sheet1!O98="","",IF(VLOOKUP(Sheet1!O98,Sheet2!$A$2:$C$44,3,FALSE)&gt;=71,VLOOKUP(Sheet1!O98,Sheet2!$A$2:$C$44,2,FALSE)&amp;TEXT(Sheet1!Q98,"00")&amp;TEXT(Sheet1!R98,"00"),VLOOKUP(Sheet1!O98,Sheet2!$A$2:$C$44,2,FALSE)&amp;TEXT(Sheet1!P98,"00")&amp;TEXT(Sheet1!Q98,"00")&amp;IF(Sheet1!S98="手",TEXT(Sheet1!R98,"0"),TEXT(Sheet1!R98,"00"))))</f>
      </c>
      <c r="J90" s="2">
        <f>IF(Sheet1!T98="","",IF(VLOOKUP(Sheet1!T98,Sheet2!$A$2:$C$44,3,FALSE)&gt;=71,VLOOKUP(Sheet1!T98,Sheet2!$A$2:$C$44,2,FALSE)&amp;TEXT(Sheet1!V98,"00")&amp;TEXT(Sheet1!W98,"00"),VLOOKUP(Sheet1!T98,Sheet2!$A$2:$C$44,2,FALSE)&amp;TEXT(Sheet1!U98,"00")&amp;TEXT(Sheet1!V98,"00")&amp;IF(Sheet1!X98="手",TEXT(Sheet1!W98,"0"),TEXT(Sheet1!W98,"00"))))</f>
      </c>
      <c r="K90" s="2">
        <f>IF(Sheet1!AA98="","","●")</f>
      </c>
      <c r="L90" s="2">
        <f>IF(Sheet1!AB98="","","▲")</f>
      </c>
      <c r="M90" s="2">
        <f>IF(Sheet1!AC98="","","★")</f>
      </c>
      <c r="N90" s="2">
        <f>IF(Sheet1!AD98="","","▼")</f>
      </c>
      <c r="O90" s="2">
        <f>IF(Sheet1!AE98="","",Sheet1!AE98)</f>
      </c>
    </row>
    <row r="91" spans="1:15" s="2" customFormat="1" ht="12.75">
      <c r="A91" s="2">
        <f>IF(B91="","",IF(LEN(Sheet1!$E$4)=3,D91*100000000+E91*1000000+MID(F91,3,1)*100000+G91*100,D91*100000000+E91*1000000+MID(F91,3,2)*10000+G91))</f>
      </c>
      <c r="B91" s="2">
        <f>IF(Sheet1!C99="","",IF(Sheet1!Z99=2,Sheet1!C99&amp;"      "&amp;Sheet1!D99&amp;" "&amp;Sheet1!G99,IF(Sheet1!Z99=3,Sheet1!C99&amp;"    "&amp;Sheet1!D99&amp;" "&amp;Sheet1!G99,IF(Sheet1!Z99=4,Sheet1!C99&amp;"  "&amp;Sheet1!D99&amp;" "&amp;Sheet1!G99,IF(Sheet1!Z99&gt;=5,Sheet1!C99&amp;Sheet1!D99&amp;" "&amp;Sheet1!G99,"")))))</f>
      </c>
      <c r="C91" s="2">
        <f>IF(Sheet1!E99="","",Sheet1!E99&amp;" "&amp;Sheet1!F99)</f>
      </c>
      <c r="D91" s="2">
        <f>IF(Sheet1!H99="","",IF(Sheet1!H99="女",2,1))</f>
      </c>
      <c r="E91" s="2">
        <f>IF(Sheet1!I99="","",VLOOKUP(Sheet1!I99,Sheet2!$E$2:$F$50,2,FALSE))</f>
      </c>
      <c r="F91" s="2">
        <f>IF(B91="","",IF(LEN(Sheet1!$E$4)=3,VALUE(285&amp;Sheet1!$E$4),VALUE(28&amp;Sheet1!$E$4)))</f>
      </c>
      <c r="G91" s="2">
        <f>IF(Sheet1!B99="","",VALUE(Sheet1!B99))</f>
      </c>
      <c r="H91" s="2">
        <f>IF(Sheet1!J99="","",IF(VLOOKUP(Sheet1!J99,Sheet2!$A$2:$C$44,3,FALSE)&gt;=71,VLOOKUP(Sheet1!J99,Sheet2!$A$2:$C$44,2,FALSE)&amp;TEXT(Sheet1!L99,"00")&amp;TEXT(Sheet1!M99,"00"),VLOOKUP(Sheet1!J99,Sheet2!$A$2:$C$44,2,FALSE)&amp;TEXT(Sheet1!K99,"00")&amp;TEXT(Sheet1!L99,"00")&amp;IF(Sheet1!N99="手",TEXT(Sheet1!M99,"0"),TEXT(Sheet1!M99,"00"))))</f>
      </c>
      <c r="I91" s="2">
        <f>IF(Sheet1!O99="","",IF(VLOOKUP(Sheet1!O99,Sheet2!$A$2:$C$44,3,FALSE)&gt;=71,VLOOKUP(Sheet1!O99,Sheet2!$A$2:$C$44,2,FALSE)&amp;TEXT(Sheet1!Q99,"00")&amp;TEXT(Sheet1!R99,"00"),VLOOKUP(Sheet1!O99,Sheet2!$A$2:$C$44,2,FALSE)&amp;TEXT(Sheet1!P99,"00")&amp;TEXT(Sheet1!Q99,"00")&amp;IF(Sheet1!S99="手",TEXT(Sheet1!R99,"0"),TEXT(Sheet1!R99,"00"))))</f>
      </c>
      <c r="J91" s="2">
        <f>IF(Sheet1!T99="","",IF(VLOOKUP(Sheet1!T99,Sheet2!$A$2:$C$44,3,FALSE)&gt;=71,VLOOKUP(Sheet1!T99,Sheet2!$A$2:$C$44,2,FALSE)&amp;TEXT(Sheet1!V99,"00")&amp;TEXT(Sheet1!W99,"00"),VLOOKUP(Sheet1!T99,Sheet2!$A$2:$C$44,2,FALSE)&amp;TEXT(Sheet1!U99,"00")&amp;TEXT(Sheet1!V99,"00")&amp;IF(Sheet1!X99="手",TEXT(Sheet1!W99,"0"),TEXT(Sheet1!W99,"00"))))</f>
      </c>
      <c r="K91" s="2">
        <f>IF(Sheet1!AA99="","","●")</f>
      </c>
      <c r="L91" s="2">
        <f>IF(Sheet1!AB99="","","▲")</f>
      </c>
      <c r="M91" s="2">
        <f>IF(Sheet1!AC99="","","★")</f>
      </c>
      <c r="N91" s="2">
        <f>IF(Sheet1!AD99="","","▼")</f>
      </c>
      <c r="O91" s="2">
        <f>IF(Sheet1!AE99="","",Sheet1!AE99)</f>
      </c>
    </row>
    <row r="92" spans="1:15" s="2" customFormat="1" ht="12.75">
      <c r="A92" s="2">
        <f>IF(B92="","",IF(LEN(Sheet1!$E$4)=3,D92*100000000+E92*1000000+MID(F92,3,1)*100000+G92*100,D92*100000000+E92*1000000+MID(F92,3,2)*10000+G92))</f>
      </c>
      <c r="B92" s="2">
        <f>IF(Sheet1!C100="","",IF(Sheet1!Z100=2,Sheet1!C100&amp;"      "&amp;Sheet1!D100&amp;" "&amp;Sheet1!G100,IF(Sheet1!Z100=3,Sheet1!C100&amp;"    "&amp;Sheet1!D100&amp;" "&amp;Sheet1!G100,IF(Sheet1!Z100=4,Sheet1!C100&amp;"  "&amp;Sheet1!D100&amp;" "&amp;Sheet1!G100,IF(Sheet1!Z100&gt;=5,Sheet1!C100&amp;Sheet1!D100&amp;" "&amp;Sheet1!G100,"")))))</f>
      </c>
      <c r="C92" s="2">
        <f>IF(Sheet1!E100="","",Sheet1!E100&amp;" "&amp;Sheet1!F100)</f>
      </c>
      <c r="D92" s="2">
        <f>IF(Sheet1!H100="","",IF(Sheet1!H100="女",2,1))</f>
      </c>
      <c r="E92" s="2">
        <f>IF(Sheet1!I100="","",VLOOKUP(Sheet1!I100,Sheet2!$E$2:$F$50,2,FALSE))</f>
      </c>
      <c r="F92" s="2">
        <f>IF(B92="","",IF(LEN(Sheet1!$E$4)=3,VALUE(285&amp;Sheet1!$E$4),VALUE(28&amp;Sheet1!$E$4)))</f>
      </c>
      <c r="G92" s="2">
        <f>IF(Sheet1!B100="","",VALUE(Sheet1!B100))</f>
      </c>
      <c r="H92" s="2">
        <f>IF(Sheet1!J100="","",IF(VLOOKUP(Sheet1!J100,Sheet2!$A$2:$C$44,3,FALSE)&gt;=71,VLOOKUP(Sheet1!J100,Sheet2!$A$2:$C$44,2,FALSE)&amp;TEXT(Sheet1!L100,"00")&amp;TEXT(Sheet1!M100,"00"),VLOOKUP(Sheet1!J100,Sheet2!$A$2:$C$44,2,FALSE)&amp;TEXT(Sheet1!K100,"00")&amp;TEXT(Sheet1!L100,"00")&amp;IF(Sheet1!N100="手",TEXT(Sheet1!M100,"0"),TEXT(Sheet1!M100,"00"))))</f>
      </c>
      <c r="I92" s="2">
        <f>IF(Sheet1!O100="","",IF(VLOOKUP(Sheet1!O100,Sheet2!$A$2:$C$44,3,FALSE)&gt;=71,VLOOKUP(Sheet1!O100,Sheet2!$A$2:$C$44,2,FALSE)&amp;TEXT(Sheet1!Q100,"00")&amp;TEXT(Sheet1!R100,"00"),VLOOKUP(Sheet1!O100,Sheet2!$A$2:$C$44,2,FALSE)&amp;TEXT(Sheet1!P100,"00")&amp;TEXT(Sheet1!Q100,"00")&amp;IF(Sheet1!S100="手",TEXT(Sheet1!R100,"0"),TEXT(Sheet1!R100,"00"))))</f>
      </c>
      <c r="J92" s="2">
        <f>IF(Sheet1!T100="","",IF(VLOOKUP(Sheet1!T100,Sheet2!$A$2:$C$44,3,FALSE)&gt;=71,VLOOKUP(Sheet1!T100,Sheet2!$A$2:$C$44,2,FALSE)&amp;TEXT(Sheet1!V100,"00")&amp;TEXT(Sheet1!W100,"00"),VLOOKUP(Sheet1!T100,Sheet2!$A$2:$C$44,2,FALSE)&amp;TEXT(Sheet1!U100,"00")&amp;TEXT(Sheet1!V100,"00")&amp;IF(Sheet1!X100="手",TEXT(Sheet1!W100,"0"),TEXT(Sheet1!W100,"00"))))</f>
      </c>
      <c r="K92" s="2">
        <f>IF(Sheet1!AA100="","","●")</f>
      </c>
      <c r="L92" s="2">
        <f>IF(Sheet1!AB100="","","▲")</f>
      </c>
      <c r="M92" s="2">
        <f>IF(Sheet1!AC100="","","★")</f>
      </c>
      <c r="N92" s="2">
        <f>IF(Sheet1!AD100="","","▼")</f>
      </c>
      <c r="O92" s="2">
        <f>IF(Sheet1!AE100="","",Sheet1!AE100)</f>
      </c>
    </row>
    <row r="93" spans="1:15" s="2" customFormat="1" ht="12.75">
      <c r="A93" s="2">
        <f>IF(B93="","",IF(LEN(Sheet1!$E$4)=3,D93*100000000+E93*1000000+MID(F93,3,1)*100000+G93*100,D93*100000000+E93*1000000+MID(F93,3,2)*10000+G93))</f>
      </c>
      <c r="B93" s="2">
        <f>IF(Sheet1!C101="","",IF(Sheet1!Z101=2,Sheet1!C101&amp;"      "&amp;Sheet1!D101&amp;" "&amp;Sheet1!G101,IF(Sheet1!Z101=3,Sheet1!C101&amp;"    "&amp;Sheet1!D101&amp;" "&amp;Sheet1!G101,IF(Sheet1!Z101=4,Sheet1!C101&amp;"  "&amp;Sheet1!D101&amp;" "&amp;Sheet1!G101,IF(Sheet1!Z101&gt;=5,Sheet1!C101&amp;Sheet1!D101&amp;" "&amp;Sheet1!G101,"")))))</f>
      </c>
      <c r="C93" s="2">
        <f>IF(Sheet1!E101="","",Sheet1!E101&amp;" "&amp;Sheet1!F101)</f>
      </c>
      <c r="D93" s="2">
        <f>IF(Sheet1!H101="","",IF(Sheet1!H101="女",2,1))</f>
      </c>
      <c r="E93" s="2">
        <f>IF(Sheet1!I101="","",VLOOKUP(Sheet1!I101,Sheet2!$E$2:$F$50,2,FALSE))</f>
      </c>
      <c r="F93" s="2">
        <f>IF(B93="","",IF(LEN(Sheet1!$E$4)=3,VALUE(285&amp;Sheet1!$E$4),VALUE(28&amp;Sheet1!$E$4)))</f>
      </c>
      <c r="G93" s="2">
        <f>IF(Sheet1!B101="","",VALUE(Sheet1!B101))</f>
      </c>
      <c r="H93" s="2">
        <f>IF(Sheet1!J101="","",IF(VLOOKUP(Sheet1!J101,Sheet2!$A$2:$C$44,3,FALSE)&gt;=71,VLOOKUP(Sheet1!J101,Sheet2!$A$2:$C$44,2,FALSE)&amp;TEXT(Sheet1!L101,"00")&amp;TEXT(Sheet1!M101,"00"),VLOOKUP(Sheet1!J101,Sheet2!$A$2:$C$44,2,FALSE)&amp;TEXT(Sheet1!K101,"00")&amp;TEXT(Sheet1!L101,"00")&amp;IF(Sheet1!N101="手",TEXT(Sheet1!M101,"0"),TEXT(Sheet1!M101,"00"))))</f>
      </c>
      <c r="I93" s="2">
        <f>IF(Sheet1!O101="","",IF(VLOOKUP(Sheet1!O101,Sheet2!$A$2:$C$44,3,FALSE)&gt;=71,VLOOKUP(Sheet1!O101,Sheet2!$A$2:$C$44,2,FALSE)&amp;TEXT(Sheet1!Q101,"00")&amp;TEXT(Sheet1!R101,"00"),VLOOKUP(Sheet1!O101,Sheet2!$A$2:$C$44,2,FALSE)&amp;TEXT(Sheet1!P101,"00")&amp;TEXT(Sheet1!Q101,"00")&amp;IF(Sheet1!S101="手",TEXT(Sheet1!R101,"0"),TEXT(Sheet1!R101,"00"))))</f>
      </c>
      <c r="J93" s="2">
        <f>IF(Sheet1!T101="","",IF(VLOOKUP(Sheet1!T101,Sheet2!$A$2:$C$44,3,FALSE)&gt;=71,VLOOKUP(Sheet1!T101,Sheet2!$A$2:$C$44,2,FALSE)&amp;TEXT(Sheet1!V101,"00")&amp;TEXT(Sheet1!W101,"00"),VLOOKUP(Sheet1!T101,Sheet2!$A$2:$C$44,2,FALSE)&amp;TEXT(Sheet1!U101,"00")&amp;TEXT(Sheet1!V101,"00")&amp;IF(Sheet1!X101="手",TEXT(Sheet1!W101,"0"),TEXT(Sheet1!W101,"00"))))</f>
      </c>
      <c r="K93" s="2">
        <f>IF(Sheet1!AA101="","","●")</f>
      </c>
      <c r="L93" s="2">
        <f>IF(Sheet1!AB101="","","▲")</f>
      </c>
      <c r="M93" s="2">
        <f>IF(Sheet1!AC101="","","★")</f>
      </c>
      <c r="N93" s="2">
        <f>IF(Sheet1!AD101="","","▼")</f>
      </c>
      <c r="O93" s="2">
        <f>IF(Sheet1!AE101="","",Sheet1!AE101)</f>
      </c>
    </row>
    <row r="94" spans="1:15" s="2" customFormat="1" ht="12.75">
      <c r="A94" s="2">
        <f>IF(B94="","",IF(LEN(Sheet1!$E$4)=3,D94*100000000+E94*1000000+MID(F94,3,1)*100000+G94*100,D94*100000000+E94*1000000+MID(F94,3,2)*10000+G94))</f>
      </c>
      <c r="B94" s="2">
        <f>IF(Sheet1!C102="","",IF(Sheet1!Z102=2,Sheet1!C102&amp;"      "&amp;Sheet1!D102&amp;" "&amp;Sheet1!G102,IF(Sheet1!Z102=3,Sheet1!C102&amp;"    "&amp;Sheet1!D102&amp;" "&amp;Sheet1!G102,IF(Sheet1!Z102=4,Sheet1!C102&amp;"  "&amp;Sheet1!D102&amp;" "&amp;Sheet1!G102,IF(Sheet1!Z102&gt;=5,Sheet1!C102&amp;Sheet1!D102&amp;" "&amp;Sheet1!G102,"")))))</f>
      </c>
      <c r="C94" s="2">
        <f>IF(Sheet1!E102="","",Sheet1!E102&amp;" "&amp;Sheet1!F102)</f>
      </c>
      <c r="D94" s="2">
        <f>IF(Sheet1!H102="","",IF(Sheet1!H102="女",2,1))</f>
      </c>
      <c r="E94" s="2">
        <f>IF(Sheet1!I102="","",VLOOKUP(Sheet1!I102,Sheet2!$E$2:$F$50,2,FALSE))</f>
      </c>
      <c r="F94" s="2">
        <f>IF(B94="","",IF(LEN(Sheet1!$E$4)=3,VALUE(285&amp;Sheet1!$E$4),VALUE(28&amp;Sheet1!$E$4)))</f>
      </c>
      <c r="G94" s="2">
        <f>IF(Sheet1!B102="","",VALUE(Sheet1!B102))</f>
      </c>
      <c r="H94" s="2">
        <f>IF(Sheet1!J102="","",IF(VLOOKUP(Sheet1!J102,Sheet2!$A$2:$C$44,3,FALSE)&gt;=71,VLOOKUP(Sheet1!J102,Sheet2!$A$2:$C$44,2,FALSE)&amp;TEXT(Sheet1!L102,"00")&amp;TEXT(Sheet1!M102,"00"),VLOOKUP(Sheet1!J102,Sheet2!$A$2:$C$44,2,FALSE)&amp;TEXT(Sheet1!K102,"00")&amp;TEXT(Sheet1!L102,"00")&amp;IF(Sheet1!N102="手",TEXT(Sheet1!M102,"0"),TEXT(Sheet1!M102,"00"))))</f>
      </c>
      <c r="I94" s="2">
        <f>IF(Sheet1!O102="","",IF(VLOOKUP(Sheet1!O102,Sheet2!$A$2:$C$44,3,FALSE)&gt;=71,VLOOKUP(Sheet1!O102,Sheet2!$A$2:$C$44,2,FALSE)&amp;TEXT(Sheet1!Q102,"00")&amp;TEXT(Sheet1!R102,"00"),VLOOKUP(Sheet1!O102,Sheet2!$A$2:$C$44,2,FALSE)&amp;TEXT(Sheet1!P102,"00")&amp;TEXT(Sheet1!Q102,"00")&amp;IF(Sheet1!S102="手",TEXT(Sheet1!R102,"0"),TEXT(Sheet1!R102,"00"))))</f>
      </c>
      <c r="J94" s="2">
        <f>IF(Sheet1!T102="","",IF(VLOOKUP(Sheet1!T102,Sheet2!$A$2:$C$44,3,FALSE)&gt;=71,VLOOKUP(Sheet1!T102,Sheet2!$A$2:$C$44,2,FALSE)&amp;TEXT(Sheet1!V102,"00")&amp;TEXT(Sheet1!W102,"00"),VLOOKUP(Sheet1!T102,Sheet2!$A$2:$C$44,2,FALSE)&amp;TEXT(Sheet1!U102,"00")&amp;TEXT(Sheet1!V102,"00")&amp;IF(Sheet1!X102="手",TEXT(Sheet1!W102,"0"),TEXT(Sheet1!W102,"00"))))</f>
      </c>
      <c r="K94" s="2">
        <f>IF(Sheet1!AA102="","","●")</f>
      </c>
      <c r="L94" s="2">
        <f>IF(Sheet1!AB102="","","▲")</f>
      </c>
      <c r="M94" s="2">
        <f>IF(Sheet1!AC102="","","★")</f>
      </c>
      <c r="N94" s="2">
        <f>IF(Sheet1!AD102="","","▼")</f>
      </c>
      <c r="O94" s="2">
        <f>IF(Sheet1!AE102="","",Sheet1!AE102)</f>
      </c>
    </row>
    <row r="95" spans="1:15" s="2" customFormat="1" ht="12.75">
      <c r="A95" s="2">
        <f>IF(B95="","",IF(LEN(Sheet1!$E$4)=3,D95*100000000+E95*1000000+MID(F95,3,1)*100000+G95*100,D95*100000000+E95*1000000+MID(F95,3,2)*10000+G95))</f>
      </c>
      <c r="B95" s="2">
        <f>IF(Sheet1!C103="","",IF(Sheet1!Z103=2,Sheet1!C103&amp;"      "&amp;Sheet1!D103&amp;" "&amp;Sheet1!G103,IF(Sheet1!Z103=3,Sheet1!C103&amp;"    "&amp;Sheet1!D103&amp;" "&amp;Sheet1!G103,IF(Sheet1!Z103=4,Sheet1!C103&amp;"  "&amp;Sheet1!D103&amp;" "&amp;Sheet1!G103,IF(Sheet1!Z103&gt;=5,Sheet1!C103&amp;Sheet1!D103&amp;" "&amp;Sheet1!G103,"")))))</f>
      </c>
      <c r="C95" s="2">
        <f>IF(Sheet1!E103="","",Sheet1!E103&amp;" "&amp;Sheet1!F103)</f>
      </c>
      <c r="D95" s="2">
        <f>IF(Sheet1!H103="","",IF(Sheet1!H103="女",2,1))</f>
      </c>
      <c r="E95" s="2">
        <f>IF(Sheet1!I103="","",VLOOKUP(Sheet1!I103,Sheet2!$E$2:$F$50,2,FALSE))</f>
      </c>
      <c r="F95" s="2">
        <f>IF(B95="","",IF(LEN(Sheet1!$E$4)=3,VALUE(285&amp;Sheet1!$E$4),VALUE(28&amp;Sheet1!$E$4)))</f>
      </c>
      <c r="G95" s="2">
        <f>IF(Sheet1!B103="","",VALUE(Sheet1!B103))</f>
      </c>
      <c r="H95" s="2">
        <f>IF(Sheet1!J103="","",IF(VLOOKUP(Sheet1!J103,Sheet2!$A$2:$C$44,3,FALSE)&gt;=71,VLOOKUP(Sheet1!J103,Sheet2!$A$2:$C$44,2,FALSE)&amp;TEXT(Sheet1!L103,"00")&amp;TEXT(Sheet1!M103,"00"),VLOOKUP(Sheet1!J103,Sheet2!$A$2:$C$44,2,FALSE)&amp;TEXT(Sheet1!K103,"00")&amp;TEXT(Sheet1!L103,"00")&amp;IF(Sheet1!N103="手",TEXT(Sheet1!M103,"0"),TEXT(Sheet1!M103,"00"))))</f>
      </c>
      <c r="I95" s="2">
        <f>IF(Sheet1!O103="","",IF(VLOOKUP(Sheet1!O103,Sheet2!$A$2:$C$44,3,FALSE)&gt;=71,VLOOKUP(Sheet1!O103,Sheet2!$A$2:$C$44,2,FALSE)&amp;TEXT(Sheet1!Q103,"00")&amp;TEXT(Sheet1!R103,"00"),VLOOKUP(Sheet1!O103,Sheet2!$A$2:$C$44,2,FALSE)&amp;TEXT(Sheet1!P103,"00")&amp;TEXT(Sheet1!Q103,"00")&amp;IF(Sheet1!S103="手",TEXT(Sheet1!R103,"0"),TEXT(Sheet1!R103,"00"))))</f>
      </c>
      <c r="J95" s="2">
        <f>IF(Sheet1!T103="","",IF(VLOOKUP(Sheet1!T103,Sheet2!$A$2:$C$44,3,FALSE)&gt;=71,VLOOKUP(Sheet1!T103,Sheet2!$A$2:$C$44,2,FALSE)&amp;TEXT(Sheet1!V103,"00")&amp;TEXT(Sheet1!W103,"00"),VLOOKUP(Sheet1!T103,Sheet2!$A$2:$C$44,2,FALSE)&amp;TEXT(Sheet1!U103,"00")&amp;TEXT(Sheet1!V103,"00")&amp;IF(Sheet1!X103="手",TEXT(Sheet1!W103,"0"),TEXT(Sheet1!W103,"00"))))</f>
      </c>
      <c r="K95" s="2">
        <f>IF(Sheet1!AA103="","","●")</f>
      </c>
      <c r="L95" s="2">
        <f>IF(Sheet1!AB103="","","▲")</f>
      </c>
      <c r="M95" s="2">
        <f>IF(Sheet1!AC103="","","★")</f>
      </c>
      <c r="N95" s="2">
        <f>IF(Sheet1!AD103="","","▼")</f>
      </c>
      <c r="O95" s="2">
        <f>IF(Sheet1!AE103="","",Sheet1!AE103)</f>
      </c>
    </row>
    <row r="96" spans="1:15" s="2" customFormat="1" ht="12.75">
      <c r="A96" s="2">
        <f>IF(B96="","",IF(LEN(Sheet1!$E$4)=3,D96*100000000+E96*1000000+MID(F96,3,1)*100000+G96*100,D96*100000000+E96*1000000+MID(F96,3,2)*10000+G96))</f>
      </c>
      <c r="B96" s="2">
        <f>IF(Sheet1!C104="","",IF(Sheet1!Z104=2,Sheet1!C104&amp;"      "&amp;Sheet1!D104&amp;" "&amp;Sheet1!G104,IF(Sheet1!Z104=3,Sheet1!C104&amp;"    "&amp;Sheet1!D104&amp;" "&amp;Sheet1!G104,IF(Sheet1!Z104=4,Sheet1!C104&amp;"  "&amp;Sheet1!D104&amp;" "&amp;Sheet1!G104,IF(Sheet1!Z104&gt;=5,Sheet1!C104&amp;Sheet1!D104&amp;" "&amp;Sheet1!G104,"")))))</f>
      </c>
      <c r="C96" s="2">
        <f>IF(Sheet1!E104="","",Sheet1!E104&amp;" "&amp;Sheet1!F104)</f>
      </c>
      <c r="D96" s="2">
        <f>IF(Sheet1!H104="","",IF(Sheet1!H104="女",2,1))</f>
      </c>
      <c r="E96" s="2">
        <f>IF(Sheet1!I104="","",VLOOKUP(Sheet1!I104,Sheet2!$E$2:$F$50,2,FALSE))</f>
      </c>
      <c r="F96" s="2">
        <f>IF(B96="","",IF(LEN(Sheet1!$E$4)=3,VALUE(285&amp;Sheet1!$E$4),VALUE(28&amp;Sheet1!$E$4)))</f>
      </c>
      <c r="G96" s="2">
        <f>IF(Sheet1!B104="","",VALUE(Sheet1!B104))</f>
      </c>
      <c r="H96" s="2">
        <f>IF(Sheet1!J104="","",IF(VLOOKUP(Sheet1!J104,Sheet2!$A$2:$C$44,3,FALSE)&gt;=71,VLOOKUP(Sheet1!J104,Sheet2!$A$2:$C$44,2,FALSE)&amp;TEXT(Sheet1!L104,"00")&amp;TEXT(Sheet1!M104,"00"),VLOOKUP(Sheet1!J104,Sheet2!$A$2:$C$44,2,FALSE)&amp;TEXT(Sheet1!K104,"00")&amp;TEXT(Sheet1!L104,"00")&amp;IF(Sheet1!N104="手",TEXT(Sheet1!M104,"0"),TEXT(Sheet1!M104,"00"))))</f>
      </c>
      <c r="I96" s="2">
        <f>IF(Sheet1!O104="","",IF(VLOOKUP(Sheet1!O104,Sheet2!$A$2:$C$44,3,FALSE)&gt;=71,VLOOKUP(Sheet1!O104,Sheet2!$A$2:$C$44,2,FALSE)&amp;TEXT(Sheet1!Q104,"00")&amp;TEXT(Sheet1!R104,"00"),VLOOKUP(Sheet1!O104,Sheet2!$A$2:$C$44,2,FALSE)&amp;TEXT(Sheet1!P104,"00")&amp;TEXT(Sheet1!Q104,"00")&amp;IF(Sheet1!S104="手",TEXT(Sheet1!R104,"0"),TEXT(Sheet1!R104,"00"))))</f>
      </c>
      <c r="J96" s="2">
        <f>IF(Sheet1!T104="","",IF(VLOOKUP(Sheet1!T104,Sheet2!$A$2:$C$44,3,FALSE)&gt;=71,VLOOKUP(Sheet1!T104,Sheet2!$A$2:$C$44,2,FALSE)&amp;TEXT(Sheet1!V104,"00")&amp;TEXT(Sheet1!W104,"00"),VLOOKUP(Sheet1!T104,Sheet2!$A$2:$C$44,2,FALSE)&amp;TEXT(Sheet1!U104,"00")&amp;TEXT(Sheet1!V104,"00")&amp;IF(Sheet1!X104="手",TEXT(Sheet1!W104,"0"),TEXT(Sheet1!W104,"00"))))</f>
      </c>
      <c r="K96" s="2">
        <f>IF(Sheet1!AA104="","","●")</f>
      </c>
      <c r="L96" s="2">
        <f>IF(Sheet1!AB104="","","▲")</f>
      </c>
      <c r="M96" s="2">
        <f>IF(Sheet1!AC104="","","★")</f>
      </c>
      <c r="N96" s="2">
        <f>IF(Sheet1!AD104="","","▼")</f>
      </c>
      <c r="O96" s="2">
        <f>IF(Sheet1!AE104="","",Sheet1!AE104)</f>
      </c>
    </row>
    <row r="97" spans="1:15" s="2" customFormat="1" ht="12.75">
      <c r="A97" s="2">
        <f>IF(B97="","",IF(LEN(Sheet1!$E$4)=3,D97*100000000+E97*1000000+MID(F97,3,1)*100000+G97*100,D97*100000000+E97*1000000+MID(F97,3,2)*10000+G97))</f>
      </c>
      <c r="B97" s="2">
        <f>IF(Sheet1!C105="","",IF(Sheet1!Z105=2,Sheet1!C105&amp;"      "&amp;Sheet1!D105&amp;" "&amp;Sheet1!G105,IF(Sheet1!Z105=3,Sheet1!C105&amp;"    "&amp;Sheet1!D105&amp;" "&amp;Sheet1!G105,IF(Sheet1!Z105=4,Sheet1!C105&amp;"  "&amp;Sheet1!D105&amp;" "&amp;Sheet1!G105,IF(Sheet1!Z105&gt;=5,Sheet1!C105&amp;Sheet1!D105&amp;" "&amp;Sheet1!G105,"")))))</f>
      </c>
      <c r="C97" s="2">
        <f>IF(Sheet1!E105="","",Sheet1!E105&amp;" "&amp;Sheet1!F105)</f>
      </c>
      <c r="D97" s="2">
        <f>IF(Sheet1!H105="","",IF(Sheet1!H105="女",2,1))</f>
      </c>
      <c r="E97" s="2">
        <f>IF(Sheet1!I105="","",VLOOKUP(Sheet1!I105,Sheet2!$E$2:$F$50,2,FALSE))</f>
      </c>
      <c r="F97" s="2">
        <f>IF(B97="","",IF(LEN(Sheet1!$E$4)=3,VALUE(285&amp;Sheet1!$E$4),VALUE(28&amp;Sheet1!$E$4)))</f>
      </c>
      <c r="G97" s="2">
        <f>IF(Sheet1!B105="","",VALUE(Sheet1!B105))</f>
      </c>
      <c r="H97" s="2">
        <f>IF(Sheet1!J105="","",IF(VLOOKUP(Sheet1!J105,Sheet2!$A$2:$C$44,3,FALSE)&gt;=71,VLOOKUP(Sheet1!J105,Sheet2!$A$2:$C$44,2,FALSE)&amp;TEXT(Sheet1!L105,"00")&amp;TEXT(Sheet1!M105,"00"),VLOOKUP(Sheet1!J105,Sheet2!$A$2:$C$44,2,FALSE)&amp;TEXT(Sheet1!K105,"00")&amp;TEXT(Sheet1!L105,"00")&amp;IF(Sheet1!N105="手",TEXT(Sheet1!M105,"0"),TEXT(Sheet1!M105,"00"))))</f>
      </c>
      <c r="I97" s="2">
        <f>IF(Sheet1!O105="","",IF(VLOOKUP(Sheet1!O105,Sheet2!$A$2:$C$44,3,FALSE)&gt;=71,VLOOKUP(Sheet1!O105,Sheet2!$A$2:$C$44,2,FALSE)&amp;TEXT(Sheet1!Q105,"00")&amp;TEXT(Sheet1!R105,"00"),VLOOKUP(Sheet1!O105,Sheet2!$A$2:$C$44,2,FALSE)&amp;TEXT(Sheet1!P105,"00")&amp;TEXT(Sheet1!Q105,"00")&amp;IF(Sheet1!S105="手",TEXT(Sheet1!R105,"0"),TEXT(Sheet1!R105,"00"))))</f>
      </c>
      <c r="J97" s="2">
        <f>IF(Sheet1!T105="","",IF(VLOOKUP(Sheet1!T105,Sheet2!$A$2:$C$44,3,FALSE)&gt;=71,VLOOKUP(Sheet1!T105,Sheet2!$A$2:$C$44,2,FALSE)&amp;TEXT(Sheet1!V105,"00")&amp;TEXT(Sheet1!W105,"00"),VLOOKUP(Sheet1!T105,Sheet2!$A$2:$C$44,2,FALSE)&amp;TEXT(Sheet1!U105,"00")&amp;TEXT(Sheet1!V105,"00")&amp;IF(Sheet1!X105="手",TEXT(Sheet1!W105,"0"),TEXT(Sheet1!W105,"00"))))</f>
      </c>
      <c r="K97" s="2">
        <f>IF(Sheet1!AA105="","","●")</f>
      </c>
      <c r="L97" s="2">
        <f>IF(Sheet1!AB105="","","▲")</f>
      </c>
      <c r="M97" s="2">
        <f>IF(Sheet1!AC105="","","★")</f>
      </c>
      <c r="N97" s="2">
        <f>IF(Sheet1!AD105="","","▼")</f>
      </c>
      <c r="O97" s="2">
        <f>IF(Sheet1!AE105="","",Sheet1!AE105)</f>
      </c>
    </row>
    <row r="98" spans="1:15" s="2" customFormat="1" ht="12.75">
      <c r="A98" s="2">
        <f>IF(B98="","",IF(LEN(Sheet1!$E$4)=3,D98*100000000+E98*1000000+MID(F98,3,1)*100000+G98*100,D98*100000000+E98*1000000+MID(F98,3,2)*10000+G98))</f>
      </c>
      <c r="B98" s="2">
        <f>IF(Sheet1!C106="","",IF(Sheet1!Z106=2,Sheet1!C106&amp;"      "&amp;Sheet1!D106&amp;" "&amp;Sheet1!G106,IF(Sheet1!Z106=3,Sheet1!C106&amp;"    "&amp;Sheet1!D106&amp;" "&amp;Sheet1!G106,IF(Sheet1!Z106=4,Sheet1!C106&amp;"  "&amp;Sheet1!D106&amp;" "&amp;Sheet1!G106,IF(Sheet1!Z106&gt;=5,Sheet1!C106&amp;Sheet1!D106&amp;" "&amp;Sheet1!G106,"")))))</f>
      </c>
      <c r="C98" s="2">
        <f>IF(Sheet1!E106="","",Sheet1!E106&amp;" "&amp;Sheet1!F106)</f>
      </c>
      <c r="D98" s="2">
        <f>IF(Sheet1!H106="","",IF(Sheet1!H106="女",2,1))</f>
      </c>
      <c r="E98" s="2">
        <f>IF(Sheet1!I106="","",VLOOKUP(Sheet1!I106,Sheet2!$E$2:$F$50,2,FALSE))</f>
      </c>
      <c r="F98" s="2">
        <f>IF(B98="","",IF(LEN(Sheet1!$E$4)=3,VALUE(285&amp;Sheet1!$E$4),VALUE(28&amp;Sheet1!$E$4)))</f>
      </c>
      <c r="G98" s="2">
        <f>IF(Sheet1!B106="","",VALUE(Sheet1!B106))</f>
      </c>
      <c r="H98" s="2">
        <f>IF(Sheet1!J106="","",IF(VLOOKUP(Sheet1!J106,Sheet2!$A$2:$C$44,3,FALSE)&gt;=71,VLOOKUP(Sheet1!J106,Sheet2!$A$2:$C$44,2,FALSE)&amp;TEXT(Sheet1!L106,"00")&amp;TEXT(Sheet1!M106,"00"),VLOOKUP(Sheet1!J106,Sheet2!$A$2:$C$44,2,FALSE)&amp;TEXT(Sheet1!K106,"00")&amp;TEXT(Sheet1!L106,"00")&amp;IF(Sheet1!N106="手",TEXT(Sheet1!M106,"0"),TEXT(Sheet1!M106,"00"))))</f>
      </c>
      <c r="I98" s="2">
        <f>IF(Sheet1!O106="","",IF(VLOOKUP(Sheet1!O106,Sheet2!$A$2:$C$44,3,FALSE)&gt;=71,VLOOKUP(Sheet1!O106,Sheet2!$A$2:$C$44,2,FALSE)&amp;TEXT(Sheet1!Q106,"00")&amp;TEXT(Sheet1!R106,"00"),VLOOKUP(Sheet1!O106,Sheet2!$A$2:$C$44,2,FALSE)&amp;TEXT(Sheet1!P106,"00")&amp;TEXT(Sheet1!Q106,"00")&amp;IF(Sheet1!S106="手",TEXT(Sheet1!R106,"0"),TEXT(Sheet1!R106,"00"))))</f>
      </c>
      <c r="J98" s="2">
        <f>IF(Sheet1!T106="","",IF(VLOOKUP(Sheet1!T106,Sheet2!$A$2:$C$44,3,FALSE)&gt;=71,VLOOKUP(Sheet1!T106,Sheet2!$A$2:$C$44,2,FALSE)&amp;TEXT(Sheet1!V106,"00")&amp;TEXT(Sheet1!W106,"00"),VLOOKUP(Sheet1!T106,Sheet2!$A$2:$C$44,2,FALSE)&amp;TEXT(Sheet1!U106,"00")&amp;TEXT(Sheet1!V106,"00")&amp;IF(Sheet1!X106="手",TEXT(Sheet1!W106,"0"),TEXT(Sheet1!W106,"00"))))</f>
      </c>
      <c r="K98" s="2">
        <f>IF(Sheet1!AA106="","","●")</f>
      </c>
      <c r="L98" s="2">
        <f>IF(Sheet1!AB106="","","▲")</f>
      </c>
      <c r="M98" s="2">
        <f>IF(Sheet1!AC106="","","★")</f>
      </c>
      <c r="N98" s="2">
        <f>IF(Sheet1!AD106="","","▼")</f>
      </c>
      <c r="O98" s="2">
        <f>IF(Sheet1!AE106="","",Sheet1!AE106)</f>
      </c>
    </row>
    <row r="99" spans="1:15" s="2" customFormat="1" ht="12.75">
      <c r="A99" s="2">
        <f>IF(B99="","",IF(LEN(Sheet1!$E$4)=3,D99*100000000+E99*1000000+MID(F99,3,1)*100000+G99*100,D99*100000000+E99*1000000+MID(F99,3,2)*10000+G99))</f>
      </c>
      <c r="B99" s="2">
        <f>IF(Sheet1!C107="","",IF(Sheet1!Z107=2,Sheet1!C107&amp;"      "&amp;Sheet1!D107&amp;" "&amp;Sheet1!G107,IF(Sheet1!Z107=3,Sheet1!C107&amp;"    "&amp;Sheet1!D107&amp;" "&amp;Sheet1!G107,IF(Sheet1!Z107=4,Sheet1!C107&amp;"  "&amp;Sheet1!D107&amp;" "&amp;Sheet1!G107,IF(Sheet1!Z107&gt;=5,Sheet1!C107&amp;Sheet1!D107&amp;" "&amp;Sheet1!G107,"")))))</f>
      </c>
      <c r="C99" s="2">
        <f>IF(Sheet1!E107="","",Sheet1!E107&amp;" "&amp;Sheet1!F107)</f>
      </c>
      <c r="D99" s="2">
        <f>IF(Sheet1!H107="","",IF(Sheet1!H107="女",2,1))</f>
      </c>
      <c r="E99" s="2">
        <f>IF(Sheet1!I107="","",VLOOKUP(Sheet1!I107,Sheet2!$E$2:$F$50,2,FALSE))</f>
      </c>
      <c r="F99" s="2">
        <f>IF(B99="","",IF(LEN(Sheet1!$E$4)=3,VALUE(285&amp;Sheet1!$E$4),VALUE(28&amp;Sheet1!$E$4)))</f>
      </c>
      <c r="G99" s="2">
        <f>IF(Sheet1!B107="","",VALUE(Sheet1!B107))</f>
      </c>
      <c r="H99" s="2">
        <f>IF(Sheet1!J107="","",IF(VLOOKUP(Sheet1!J107,Sheet2!$A$2:$C$44,3,FALSE)&gt;=71,VLOOKUP(Sheet1!J107,Sheet2!$A$2:$C$44,2,FALSE)&amp;TEXT(Sheet1!L107,"00")&amp;TEXT(Sheet1!M107,"00"),VLOOKUP(Sheet1!J107,Sheet2!$A$2:$C$44,2,FALSE)&amp;TEXT(Sheet1!K107,"00")&amp;TEXT(Sheet1!L107,"00")&amp;IF(Sheet1!N107="手",TEXT(Sheet1!M107,"0"),TEXT(Sheet1!M107,"00"))))</f>
      </c>
      <c r="I99" s="2">
        <f>IF(Sheet1!O107="","",IF(VLOOKUP(Sheet1!O107,Sheet2!$A$2:$C$44,3,FALSE)&gt;=71,VLOOKUP(Sheet1!O107,Sheet2!$A$2:$C$44,2,FALSE)&amp;TEXT(Sheet1!Q107,"00")&amp;TEXT(Sheet1!R107,"00"),VLOOKUP(Sheet1!O107,Sheet2!$A$2:$C$44,2,FALSE)&amp;TEXT(Sheet1!P107,"00")&amp;TEXT(Sheet1!Q107,"00")&amp;IF(Sheet1!S107="手",TEXT(Sheet1!R107,"0"),TEXT(Sheet1!R107,"00"))))</f>
      </c>
      <c r="J99" s="2">
        <f>IF(Sheet1!T107="","",IF(VLOOKUP(Sheet1!T107,Sheet2!$A$2:$C$44,3,FALSE)&gt;=71,VLOOKUP(Sheet1!T107,Sheet2!$A$2:$C$44,2,FALSE)&amp;TEXT(Sheet1!V107,"00")&amp;TEXT(Sheet1!W107,"00"),VLOOKUP(Sheet1!T107,Sheet2!$A$2:$C$44,2,FALSE)&amp;TEXT(Sheet1!U107,"00")&amp;TEXT(Sheet1!V107,"00")&amp;IF(Sheet1!X107="手",TEXT(Sheet1!W107,"0"),TEXT(Sheet1!W107,"00"))))</f>
      </c>
      <c r="K99" s="2">
        <f>IF(Sheet1!AA107="","","●")</f>
      </c>
      <c r="L99" s="2">
        <f>IF(Sheet1!AB107="","","▲")</f>
      </c>
      <c r="M99" s="2">
        <f>IF(Sheet1!AC107="","","★")</f>
      </c>
      <c r="N99" s="2">
        <f>IF(Sheet1!AD107="","","▼")</f>
      </c>
      <c r="O99" s="2">
        <f>IF(Sheet1!AE107="","",Sheet1!AE107)</f>
      </c>
    </row>
    <row r="100" spans="1:15" s="2" customFormat="1" ht="12.75">
      <c r="A100" s="2">
        <f>IF(B100="","",IF(LEN(Sheet1!$E$4)=3,D100*100000000+E100*1000000+MID(F100,3,1)*100000+G100*100,D100*100000000+E100*1000000+MID(F100,3,2)*10000+G100))</f>
      </c>
      <c r="B100" s="2">
        <f>IF(Sheet1!C108="","",IF(Sheet1!Z108=2,Sheet1!C108&amp;"      "&amp;Sheet1!D108&amp;" "&amp;Sheet1!G108,IF(Sheet1!Z108=3,Sheet1!C108&amp;"    "&amp;Sheet1!D108&amp;" "&amp;Sheet1!G108,IF(Sheet1!Z108=4,Sheet1!C108&amp;"  "&amp;Sheet1!D108&amp;" "&amp;Sheet1!G108,IF(Sheet1!Z108&gt;=5,Sheet1!C108&amp;Sheet1!D108&amp;" "&amp;Sheet1!G108,"")))))</f>
      </c>
      <c r="C100" s="2">
        <f>IF(Sheet1!E108="","",Sheet1!E108&amp;" "&amp;Sheet1!F108)</f>
      </c>
      <c r="D100" s="2">
        <f>IF(Sheet1!H108="","",IF(Sheet1!H108="女",2,1))</f>
      </c>
      <c r="E100" s="2">
        <f>IF(Sheet1!I108="","",VLOOKUP(Sheet1!I108,Sheet2!$E$2:$F$50,2,FALSE))</f>
      </c>
      <c r="F100" s="2">
        <f>IF(B100="","",IF(LEN(Sheet1!$E$4)=3,VALUE(285&amp;Sheet1!$E$4),VALUE(28&amp;Sheet1!$E$4)))</f>
      </c>
      <c r="G100" s="2">
        <f>IF(Sheet1!B108="","",VALUE(Sheet1!B108))</f>
      </c>
      <c r="H100" s="2">
        <f>IF(Sheet1!J108="","",IF(VLOOKUP(Sheet1!J108,Sheet2!$A$2:$C$44,3,FALSE)&gt;=71,VLOOKUP(Sheet1!J108,Sheet2!$A$2:$C$44,2,FALSE)&amp;TEXT(Sheet1!L108,"00")&amp;TEXT(Sheet1!M108,"00"),VLOOKUP(Sheet1!J108,Sheet2!$A$2:$C$44,2,FALSE)&amp;TEXT(Sheet1!K108,"00")&amp;TEXT(Sheet1!L108,"00")&amp;IF(Sheet1!N108="手",TEXT(Sheet1!M108,"0"),TEXT(Sheet1!M108,"00"))))</f>
      </c>
      <c r="I100" s="2">
        <f>IF(Sheet1!O108="","",IF(VLOOKUP(Sheet1!O108,Sheet2!$A$2:$C$44,3,FALSE)&gt;=71,VLOOKUP(Sheet1!O108,Sheet2!$A$2:$C$44,2,FALSE)&amp;TEXT(Sheet1!Q108,"00")&amp;TEXT(Sheet1!R108,"00"),VLOOKUP(Sheet1!O108,Sheet2!$A$2:$C$44,2,FALSE)&amp;TEXT(Sheet1!P108,"00")&amp;TEXT(Sheet1!Q108,"00")&amp;IF(Sheet1!S108="手",TEXT(Sheet1!R108,"0"),TEXT(Sheet1!R108,"00"))))</f>
      </c>
      <c r="J100" s="2">
        <f>IF(Sheet1!T108="","",IF(VLOOKUP(Sheet1!T108,Sheet2!$A$2:$C$44,3,FALSE)&gt;=71,VLOOKUP(Sheet1!T108,Sheet2!$A$2:$C$44,2,FALSE)&amp;TEXT(Sheet1!V108,"00")&amp;TEXT(Sheet1!W108,"00"),VLOOKUP(Sheet1!T108,Sheet2!$A$2:$C$44,2,FALSE)&amp;TEXT(Sheet1!U108,"00")&amp;TEXT(Sheet1!V108,"00")&amp;IF(Sheet1!X108="手",TEXT(Sheet1!W108,"0"),TEXT(Sheet1!W108,"00"))))</f>
      </c>
      <c r="K100" s="2">
        <f>IF(Sheet1!AA108="","","●")</f>
      </c>
      <c r="L100" s="2">
        <f>IF(Sheet1!AB108="","","▲")</f>
      </c>
      <c r="M100" s="2">
        <f>IF(Sheet1!AC108="","","★")</f>
      </c>
      <c r="N100" s="2">
        <f>IF(Sheet1!AD108="","","▼")</f>
      </c>
      <c r="O100" s="2">
        <f>IF(Sheet1!AE108="","",Sheet1!AE108)</f>
      </c>
    </row>
    <row r="101" spans="1:15" s="2" customFormat="1" ht="12.75">
      <c r="A101" s="2">
        <f>IF(B101="","",IF(LEN(Sheet1!$E$4)=3,D101*100000000+E101*1000000+MID(F101,3,1)*100000+G101*100,D101*100000000+E101*1000000+MID(F101,3,2)*10000+G101))</f>
      </c>
      <c r="B101" s="2">
        <f>IF(Sheet1!C109="","",IF(Sheet1!Z109=2,Sheet1!C109&amp;"      "&amp;Sheet1!D109&amp;" "&amp;Sheet1!G109,IF(Sheet1!Z109=3,Sheet1!C109&amp;"    "&amp;Sheet1!D109&amp;" "&amp;Sheet1!G109,IF(Sheet1!Z109=4,Sheet1!C109&amp;"  "&amp;Sheet1!D109&amp;" "&amp;Sheet1!G109,IF(Sheet1!Z109&gt;=5,Sheet1!C109&amp;Sheet1!D109&amp;" "&amp;Sheet1!G109,"")))))</f>
      </c>
      <c r="C101" s="2">
        <f>IF(Sheet1!E109="","",Sheet1!E109&amp;" "&amp;Sheet1!F109)</f>
      </c>
      <c r="D101" s="2">
        <f>IF(Sheet1!H109="","",IF(Sheet1!H109="女",2,1))</f>
      </c>
      <c r="E101" s="2">
        <f>IF(Sheet1!I109="","",VLOOKUP(Sheet1!I109,Sheet2!$E$2:$F$50,2,FALSE))</f>
      </c>
      <c r="F101" s="2">
        <f>IF(B101="","",IF(LEN(Sheet1!$E$4)=3,VALUE(285&amp;Sheet1!$E$4),VALUE(28&amp;Sheet1!$E$4)))</f>
      </c>
      <c r="G101" s="2">
        <f>IF(Sheet1!B109="","",VALUE(Sheet1!B109))</f>
      </c>
      <c r="H101" s="2">
        <f>IF(Sheet1!J109="","",IF(VLOOKUP(Sheet1!J109,Sheet2!$A$2:$C$44,3,FALSE)&gt;=71,VLOOKUP(Sheet1!J109,Sheet2!$A$2:$C$44,2,FALSE)&amp;TEXT(Sheet1!L109,"00")&amp;TEXT(Sheet1!M109,"00"),VLOOKUP(Sheet1!J109,Sheet2!$A$2:$C$44,2,FALSE)&amp;TEXT(Sheet1!K109,"00")&amp;TEXT(Sheet1!L109,"00")&amp;IF(Sheet1!N109="手",TEXT(Sheet1!M109,"0"),TEXT(Sheet1!M109,"00"))))</f>
      </c>
      <c r="I101" s="2">
        <f>IF(Sheet1!O109="","",IF(VLOOKUP(Sheet1!O109,Sheet2!$A$2:$C$44,3,FALSE)&gt;=71,VLOOKUP(Sheet1!O109,Sheet2!$A$2:$C$44,2,FALSE)&amp;TEXT(Sheet1!Q109,"00")&amp;TEXT(Sheet1!R109,"00"),VLOOKUP(Sheet1!O109,Sheet2!$A$2:$C$44,2,FALSE)&amp;TEXT(Sheet1!P109,"00")&amp;TEXT(Sheet1!Q109,"00")&amp;IF(Sheet1!S109="手",TEXT(Sheet1!R109,"0"),TEXT(Sheet1!R109,"00"))))</f>
      </c>
      <c r="J101" s="2">
        <f>IF(Sheet1!T109="","",IF(VLOOKUP(Sheet1!T109,Sheet2!$A$2:$C$44,3,FALSE)&gt;=71,VLOOKUP(Sheet1!T109,Sheet2!$A$2:$C$44,2,FALSE)&amp;TEXT(Sheet1!V109,"00")&amp;TEXT(Sheet1!W109,"00"),VLOOKUP(Sheet1!T109,Sheet2!$A$2:$C$44,2,FALSE)&amp;TEXT(Sheet1!U109,"00")&amp;TEXT(Sheet1!V109,"00")&amp;IF(Sheet1!X109="手",TEXT(Sheet1!W109,"0"),TEXT(Sheet1!W109,"00"))))</f>
      </c>
      <c r="K101" s="2">
        <f>IF(Sheet1!AA109="","","●")</f>
      </c>
      <c r="L101" s="2">
        <f>IF(Sheet1!AB109="","","▲")</f>
      </c>
      <c r="M101" s="2">
        <f>IF(Sheet1!AC109="","","★")</f>
      </c>
      <c r="N101" s="2">
        <f>IF(Sheet1!AD109="","","▼")</f>
      </c>
      <c r="O101" s="2">
        <f>IF(Sheet1!AE109="","",Sheet1!AE109)</f>
      </c>
    </row>
    <row r="102" spans="1:15" s="2" customFormat="1" ht="12.75">
      <c r="A102" s="2">
        <f>IF(B102="","",IF(LEN(Sheet1!$E$4)=3,D102*100000000+E102*1000000+MID(F102,3,1)*100000+G102*100,D102*100000000+E102*1000000+MID(F102,3,2)*10000+G102))</f>
      </c>
      <c r="B102" s="2">
        <f>IF(Sheet1!C110="","",IF(Sheet1!Z110=2,Sheet1!C110&amp;"      "&amp;Sheet1!D110&amp;" "&amp;Sheet1!G110,IF(Sheet1!Z110=3,Sheet1!C110&amp;"    "&amp;Sheet1!D110&amp;" "&amp;Sheet1!G110,IF(Sheet1!Z110=4,Sheet1!C110&amp;"  "&amp;Sheet1!D110&amp;" "&amp;Sheet1!G110,IF(Sheet1!Z110&gt;=5,Sheet1!C110&amp;Sheet1!D110&amp;" "&amp;Sheet1!G110,"")))))</f>
      </c>
      <c r="C102" s="2">
        <f>IF(Sheet1!E110="","",Sheet1!E110&amp;" "&amp;Sheet1!F110)</f>
      </c>
      <c r="D102" s="2">
        <f>IF(Sheet1!H110="","",IF(Sheet1!H110="女",2,1))</f>
      </c>
      <c r="E102" s="2">
        <f>IF(Sheet1!I110="","",VLOOKUP(Sheet1!I110,Sheet2!$E$2:$F$50,2,FALSE))</f>
      </c>
      <c r="F102" s="2">
        <f>IF(B102="","",IF(LEN(Sheet1!$E$4)=3,VALUE(285&amp;Sheet1!$E$4),VALUE(28&amp;Sheet1!$E$4)))</f>
      </c>
      <c r="G102" s="2">
        <f>IF(Sheet1!B110="","",VALUE(Sheet1!B110))</f>
      </c>
      <c r="H102" s="2">
        <f>IF(Sheet1!J110="","",IF(VLOOKUP(Sheet1!J110,Sheet2!$A$2:$C$44,3,FALSE)&gt;=71,VLOOKUP(Sheet1!J110,Sheet2!$A$2:$C$44,2,FALSE)&amp;TEXT(Sheet1!L110,"00")&amp;TEXT(Sheet1!M110,"00"),VLOOKUP(Sheet1!J110,Sheet2!$A$2:$C$44,2,FALSE)&amp;TEXT(Sheet1!K110,"00")&amp;TEXT(Sheet1!L110,"00")&amp;IF(Sheet1!N110="手",TEXT(Sheet1!M110,"0"),TEXT(Sheet1!M110,"00"))))</f>
      </c>
      <c r="I102" s="2">
        <f>IF(Sheet1!O110="","",IF(VLOOKUP(Sheet1!O110,Sheet2!$A$2:$C$44,3,FALSE)&gt;=71,VLOOKUP(Sheet1!O110,Sheet2!$A$2:$C$44,2,FALSE)&amp;TEXT(Sheet1!Q110,"00")&amp;TEXT(Sheet1!R110,"00"),VLOOKUP(Sheet1!O110,Sheet2!$A$2:$C$44,2,FALSE)&amp;TEXT(Sheet1!P110,"00")&amp;TEXT(Sheet1!Q110,"00")&amp;IF(Sheet1!S110="手",TEXT(Sheet1!R110,"0"),TEXT(Sheet1!R110,"00"))))</f>
      </c>
      <c r="J102" s="2">
        <f>IF(Sheet1!T110="","",IF(VLOOKUP(Sheet1!T110,Sheet2!$A$2:$C$44,3,FALSE)&gt;=71,VLOOKUP(Sheet1!T110,Sheet2!$A$2:$C$44,2,FALSE)&amp;TEXT(Sheet1!V110,"00")&amp;TEXT(Sheet1!W110,"00"),VLOOKUP(Sheet1!T110,Sheet2!$A$2:$C$44,2,FALSE)&amp;TEXT(Sheet1!U110,"00")&amp;TEXT(Sheet1!V110,"00")&amp;IF(Sheet1!X110="手",TEXT(Sheet1!W110,"0"),TEXT(Sheet1!W110,"00"))))</f>
      </c>
      <c r="K102" s="2">
        <f>IF(Sheet1!AA110="","","●")</f>
      </c>
      <c r="L102" s="2">
        <f>IF(Sheet1!AB110="","","▲")</f>
      </c>
      <c r="M102" s="2">
        <f>IF(Sheet1!AC110="","","★")</f>
      </c>
      <c r="N102" s="2">
        <f>IF(Sheet1!AD110="","","▼")</f>
      </c>
      <c r="O102" s="2">
        <f>IF(Sheet1!AE110="","",Sheet1!AE110)</f>
      </c>
    </row>
    <row r="103" spans="1:15" s="2" customFormat="1" ht="12.75">
      <c r="A103" s="2">
        <f>IF(B103="","",IF(LEN(Sheet1!$E$4)=3,D103*100000000+E103*1000000+MID(F103,3,1)*100000+G103*100,D103*100000000+E103*1000000+MID(F103,3,2)*10000+G103))</f>
      </c>
      <c r="B103" s="2">
        <f>IF(Sheet1!C111="","",IF(Sheet1!Z111=2,Sheet1!C111&amp;"      "&amp;Sheet1!D111&amp;" "&amp;Sheet1!G111,IF(Sheet1!Z111=3,Sheet1!C111&amp;"    "&amp;Sheet1!D111&amp;" "&amp;Sheet1!G111,IF(Sheet1!Z111=4,Sheet1!C111&amp;"  "&amp;Sheet1!D111&amp;" "&amp;Sheet1!G111,IF(Sheet1!Z111&gt;=5,Sheet1!C111&amp;Sheet1!D111&amp;" "&amp;Sheet1!G111,"")))))</f>
      </c>
      <c r="C103" s="2">
        <f>IF(Sheet1!E111="","",Sheet1!E111&amp;" "&amp;Sheet1!F111)</f>
      </c>
      <c r="D103" s="2">
        <f>IF(Sheet1!H111="","",IF(Sheet1!H111="女",2,1))</f>
      </c>
      <c r="E103" s="2">
        <f>IF(Sheet1!I111="","",VLOOKUP(Sheet1!I111,Sheet2!$E$2:$F$50,2,FALSE))</f>
      </c>
      <c r="F103" s="2">
        <f>IF(B103="","",IF(LEN(Sheet1!$E$4)=3,VALUE(285&amp;Sheet1!$E$4),VALUE(28&amp;Sheet1!$E$4)))</f>
      </c>
      <c r="G103" s="2">
        <f>IF(Sheet1!B111="","",VALUE(Sheet1!B111))</f>
      </c>
      <c r="H103" s="2">
        <f>IF(Sheet1!J111="","",IF(VLOOKUP(Sheet1!J111,Sheet2!$A$2:$C$44,3,FALSE)&gt;=71,VLOOKUP(Sheet1!J111,Sheet2!$A$2:$C$44,2,FALSE)&amp;TEXT(Sheet1!L111,"00")&amp;TEXT(Sheet1!M111,"00"),VLOOKUP(Sheet1!J111,Sheet2!$A$2:$C$44,2,FALSE)&amp;TEXT(Sheet1!K111,"00")&amp;TEXT(Sheet1!L111,"00")&amp;IF(Sheet1!N111="手",TEXT(Sheet1!M111,"0"),TEXT(Sheet1!M111,"00"))))</f>
      </c>
      <c r="I103" s="2">
        <f>IF(Sheet1!O111="","",IF(VLOOKUP(Sheet1!O111,Sheet2!$A$2:$C$44,3,FALSE)&gt;=71,VLOOKUP(Sheet1!O111,Sheet2!$A$2:$C$44,2,FALSE)&amp;TEXT(Sheet1!Q111,"00")&amp;TEXT(Sheet1!R111,"00"),VLOOKUP(Sheet1!O111,Sheet2!$A$2:$C$44,2,FALSE)&amp;TEXT(Sheet1!P111,"00")&amp;TEXT(Sheet1!Q111,"00")&amp;IF(Sheet1!S111="手",TEXT(Sheet1!R111,"0"),TEXT(Sheet1!R111,"00"))))</f>
      </c>
      <c r="J103" s="2">
        <f>IF(Sheet1!T111="","",IF(VLOOKUP(Sheet1!T111,Sheet2!$A$2:$C$44,3,FALSE)&gt;=71,VLOOKUP(Sheet1!T111,Sheet2!$A$2:$C$44,2,FALSE)&amp;TEXT(Sheet1!V111,"00")&amp;TEXT(Sheet1!W111,"00"),VLOOKUP(Sheet1!T111,Sheet2!$A$2:$C$44,2,FALSE)&amp;TEXT(Sheet1!U111,"00")&amp;TEXT(Sheet1!V111,"00")&amp;IF(Sheet1!X111="手",TEXT(Sheet1!W111,"0"),TEXT(Sheet1!W111,"00"))))</f>
      </c>
      <c r="K103" s="2">
        <f>IF(Sheet1!AA111="","","●")</f>
      </c>
      <c r="L103" s="2">
        <f>IF(Sheet1!AB111="","","▲")</f>
      </c>
      <c r="M103" s="2">
        <f>IF(Sheet1!AC111="","","★")</f>
      </c>
      <c r="N103" s="2">
        <f>IF(Sheet1!AD111="","","▼")</f>
      </c>
      <c r="O103" s="2">
        <f>IF(Sheet1!AE111="","",Sheet1!AE111)</f>
      </c>
    </row>
    <row r="104" spans="1:15" s="2" customFormat="1" ht="12.75">
      <c r="A104" s="2">
        <f>IF(B104="","",IF(LEN(Sheet1!$E$4)=3,D104*100000000+E104*1000000+MID(F104,3,1)*100000+G104*100,D104*100000000+E104*1000000+MID(F104,3,2)*10000+G104))</f>
      </c>
      <c r="B104" s="2">
        <f>IF(Sheet1!C112="","",IF(Sheet1!Z112=2,Sheet1!C112&amp;"      "&amp;Sheet1!D112&amp;" "&amp;Sheet1!G112,IF(Sheet1!Z112=3,Sheet1!C112&amp;"    "&amp;Sheet1!D112&amp;" "&amp;Sheet1!G112,IF(Sheet1!Z112=4,Sheet1!C112&amp;"  "&amp;Sheet1!D112&amp;" "&amp;Sheet1!G112,IF(Sheet1!Z112&gt;=5,Sheet1!C112&amp;Sheet1!D112&amp;" "&amp;Sheet1!G112,"")))))</f>
      </c>
      <c r="C104" s="2">
        <f>IF(Sheet1!E112="","",Sheet1!E112&amp;" "&amp;Sheet1!F112)</f>
      </c>
      <c r="D104" s="2">
        <f>IF(Sheet1!H112="","",IF(Sheet1!H112="女",2,1))</f>
      </c>
      <c r="E104" s="2">
        <f>IF(Sheet1!I112="","",VLOOKUP(Sheet1!I112,Sheet2!$E$2:$F$50,2,FALSE))</f>
      </c>
      <c r="F104" s="2">
        <f>IF(B104="","",IF(LEN(Sheet1!$E$4)=3,VALUE(285&amp;Sheet1!$E$4),VALUE(28&amp;Sheet1!$E$4)))</f>
      </c>
      <c r="G104" s="2">
        <f>IF(Sheet1!B112="","",VALUE(Sheet1!B112))</f>
      </c>
      <c r="H104" s="2">
        <f>IF(Sheet1!J112="","",IF(VLOOKUP(Sheet1!J112,Sheet2!$A$2:$C$44,3,FALSE)&gt;=71,VLOOKUP(Sheet1!J112,Sheet2!$A$2:$C$44,2,FALSE)&amp;TEXT(Sheet1!L112,"00")&amp;TEXT(Sheet1!M112,"00"),VLOOKUP(Sheet1!J112,Sheet2!$A$2:$C$44,2,FALSE)&amp;TEXT(Sheet1!K112,"00")&amp;TEXT(Sheet1!L112,"00")&amp;IF(Sheet1!N112="手",TEXT(Sheet1!M112,"0"),TEXT(Sheet1!M112,"00"))))</f>
      </c>
      <c r="I104" s="2">
        <f>IF(Sheet1!O112="","",IF(VLOOKUP(Sheet1!O112,Sheet2!$A$2:$C$44,3,FALSE)&gt;=71,VLOOKUP(Sheet1!O112,Sheet2!$A$2:$C$44,2,FALSE)&amp;TEXT(Sheet1!Q112,"00")&amp;TEXT(Sheet1!R112,"00"),VLOOKUP(Sheet1!O112,Sheet2!$A$2:$C$44,2,FALSE)&amp;TEXT(Sheet1!P112,"00")&amp;TEXT(Sheet1!Q112,"00")&amp;IF(Sheet1!S112="手",TEXT(Sheet1!R112,"0"),TEXT(Sheet1!R112,"00"))))</f>
      </c>
      <c r="J104" s="2">
        <f>IF(Sheet1!T112="","",IF(VLOOKUP(Sheet1!T112,Sheet2!$A$2:$C$44,3,FALSE)&gt;=71,VLOOKUP(Sheet1!T112,Sheet2!$A$2:$C$44,2,FALSE)&amp;TEXT(Sheet1!V112,"00")&amp;TEXT(Sheet1!W112,"00"),VLOOKUP(Sheet1!T112,Sheet2!$A$2:$C$44,2,FALSE)&amp;TEXT(Sheet1!U112,"00")&amp;TEXT(Sheet1!V112,"00")&amp;IF(Sheet1!X112="手",TEXT(Sheet1!W112,"0"),TEXT(Sheet1!W112,"00"))))</f>
      </c>
      <c r="K104" s="2">
        <f>IF(Sheet1!AA112="","","●")</f>
      </c>
      <c r="L104" s="2">
        <f>IF(Sheet1!AB112="","","▲")</f>
      </c>
      <c r="M104" s="2">
        <f>IF(Sheet1!AC112="","","★")</f>
      </c>
      <c r="N104" s="2">
        <f>IF(Sheet1!AD112="","","▼")</f>
      </c>
      <c r="O104" s="2">
        <f>IF(Sheet1!AE112="","",Sheet1!AE112)</f>
      </c>
    </row>
    <row r="105" spans="1:15" s="2" customFormat="1" ht="12.75">
      <c r="A105" s="2">
        <f>IF(B105="","",IF(LEN(Sheet1!$E$4)=3,D105*100000000+E105*1000000+MID(F105,3,1)*100000+G105*100,D105*100000000+E105*1000000+MID(F105,3,2)*10000+G105))</f>
      </c>
      <c r="B105" s="2">
        <f>IF(Sheet1!C113="","",IF(Sheet1!Z113=2,Sheet1!C113&amp;"      "&amp;Sheet1!D113&amp;" "&amp;Sheet1!G113,IF(Sheet1!Z113=3,Sheet1!C113&amp;"    "&amp;Sheet1!D113&amp;" "&amp;Sheet1!G113,IF(Sheet1!Z113=4,Sheet1!C113&amp;"  "&amp;Sheet1!D113&amp;" "&amp;Sheet1!G113,IF(Sheet1!Z113&gt;=5,Sheet1!C113&amp;Sheet1!D113&amp;" "&amp;Sheet1!G113,"")))))</f>
      </c>
      <c r="C105" s="2">
        <f>IF(Sheet1!E113="","",Sheet1!E113&amp;" "&amp;Sheet1!F113)</f>
      </c>
      <c r="D105" s="2">
        <f>IF(Sheet1!H113="","",IF(Sheet1!H113="女",2,1))</f>
      </c>
      <c r="E105" s="2">
        <f>IF(Sheet1!I113="","",VLOOKUP(Sheet1!I113,Sheet2!$E$2:$F$50,2,FALSE))</f>
      </c>
      <c r="F105" s="2">
        <f>IF(B105="","",IF(LEN(Sheet1!$E$4)=3,VALUE(285&amp;Sheet1!$E$4),VALUE(28&amp;Sheet1!$E$4)))</f>
      </c>
      <c r="G105" s="2">
        <f>IF(Sheet1!B113="","",VALUE(Sheet1!B113))</f>
      </c>
      <c r="H105" s="2">
        <f>IF(Sheet1!J113="","",IF(VLOOKUP(Sheet1!J113,Sheet2!$A$2:$C$44,3,FALSE)&gt;=71,VLOOKUP(Sheet1!J113,Sheet2!$A$2:$C$44,2,FALSE)&amp;TEXT(Sheet1!L113,"00")&amp;TEXT(Sheet1!M113,"00"),VLOOKUP(Sheet1!J113,Sheet2!$A$2:$C$44,2,FALSE)&amp;TEXT(Sheet1!K113,"00")&amp;TEXT(Sheet1!L113,"00")&amp;IF(Sheet1!N113="手",TEXT(Sheet1!M113,"0"),TEXT(Sheet1!M113,"00"))))</f>
      </c>
      <c r="I105" s="2">
        <f>IF(Sheet1!O113="","",IF(VLOOKUP(Sheet1!O113,Sheet2!$A$2:$C$44,3,FALSE)&gt;=71,VLOOKUP(Sheet1!O113,Sheet2!$A$2:$C$44,2,FALSE)&amp;TEXT(Sheet1!Q113,"00")&amp;TEXT(Sheet1!R113,"00"),VLOOKUP(Sheet1!O113,Sheet2!$A$2:$C$44,2,FALSE)&amp;TEXT(Sheet1!P113,"00")&amp;TEXT(Sheet1!Q113,"00")&amp;IF(Sheet1!S113="手",TEXT(Sheet1!R113,"0"),TEXT(Sheet1!R113,"00"))))</f>
      </c>
      <c r="J105" s="2">
        <f>IF(Sheet1!T113="","",IF(VLOOKUP(Sheet1!T113,Sheet2!$A$2:$C$44,3,FALSE)&gt;=71,VLOOKUP(Sheet1!T113,Sheet2!$A$2:$C$44,2,FALSE)&amp;TEXT(Sheet1!V113,"00")&amp;TEXT(Sheet1!W113,"00"),VLOOKUP(Sheet1!T113,Sheet2!$A$2:$C$44,2,FALSE)&amp;TEXT(Sheet1!U113,"00")&amp;TEXT(Sheet1!V113,"00")&amp;IF(Sheet1!X113="手",TEXT(Sheet1!W113,"0"),TEXT(Sheet1!W113,"00"))))</f>
      </c>
      <c r="K105" s="2">
        <f>IF(Sheet1!AA113="","","●")</f>
      </c>
      <c r="L105" s="2">
        <f>IF(Sheet1!AB113="","","▲")</f>
      </c>
      <c r="M105" s="2">
        <f>IF(Sheet1!AC113="","","★")</f>
      </c>
      <c r="N105" s="2">
        <f>IF(Sheet1!AD113="","","▼")</f>
      </c>
      <c r="O105" s="2">
        <f>IF(Sheet1!AE113="","",Sheet1!AE113)</f>
      </c>
    </row>
    <row r="106" spans="1:15" s="2" customFormat="1" ht="12.75">
      <c r="A106" s="2">
        <f>IF(B106="","",IF(LEN(Sheet1!$E$4)=3,D106*100000000+E106*1000000+MID(F106,3,1)*100000+G106*100,D106*100000000+E106*1000000+MID(F106,3,2)*10000+G106))</f>
      </c>
      <c r="B106" s="2">
        <f>IF(Sheet1!C114="","",IF(Sheet1!Z114=2,Sheet1!C114&amp;"      "&amp;Sheet1!D114&amp;" "&amp;Sheet1!G114,IF(Sheet1!Z114=3,Sheet1!C114&amp;"    "&amp;Sheet1!D114&amp;" "&amp;Sheet1!G114,IF(Sheet1!Z114=4,Sheet1!C114&amp;"  "&amp;Sheet1!D114&amp;" "&amp;Sheet1!G114,IF(Sheet1!Z114&gt;=5,Sheet1!C114&amp;Sheet1!D114&amp;" "&amp;Sheet1!G114,"")))))</f>
      </c>
      <c r="C106" s="2">
        <f>IF(Sheet1!E114="","",Sheet1!E114&amp;" "&amp;Sheet1!F114)</f>
      </c>
      <c r="D106" s="2">
        <f>IF(Sheet1!H114="","",IF(Sheet1!H114="女",2,1))</f>
      </c>
      <c r="E106" s="2">
        <f>IF(Sheet1!I114="","",VLOOKUP(Sheet1!I114,Sheet2!$E$2:$F$50,2,FALSE))</f>
      </c>
      <c r="F106" s="2">
        <f>IF(B106="","",IF(LEN(Sheet1!$E$4)=3,VALUE(285&amp;Sheet1!$E$4),VALUE(28&amp;Sheet1!$E$4)))</f>
      </c>
      <c r="G106" s="2">
        <f>IF(Sheet1!B114="","",VALUE(Sheet1!B114))</f>
      </c>
      <c r="H106" s="2">
        <f>IF(Sheet1!J114="","",IF(VLOOKUP(Sheet1!J114,Sheet2!$A$2:$C$44,3,FALSE)&gt;=71,VLOOKUP(Sheet1!J114,Sheet2!$A$2:$C$44,2,FALSE)&amp;TEXT(Sheet1!L114,"00")&amp;TEXT(Sheet1!M114,"00"),VLOOKUP(Sheet1!J114,Sheet2!$A$2:$C$44,2,FALSE)&amp;TEXT(Sheet1!K114,"00")&amp;TEXT(Sheet1!L114,"00")&amp;IF(Sheet1!N114="手",TEXT(Sheet1!M114,"0"),TEXT(Sheet1!M114,"00"))))</f>
      </c>
      <c r="I106" s="2">
        <f>IF(Sheet1!O114="","",IF(VLOOKUP(Sheet1!O114,Sheet2!$A$2:$C$44,3,FALSE)&gt;=71,VLOOKUP(Sheet1!O114,Sheet2!$A$2:$C$44,2,FALSE)&amp;TEXT(Sheet1!Q114,"00")&amp;TEXT(Sheet1!R114,"00"),VLOOKUP(Sheet1!O114,Sheet2!$A$2:$C$44,2,FALSE)&amp;TEXT(Sheet1!P114,"00")&amp;TEXT(Sheet1!Q114,"00")&amp;IF(Sheet1!S114="手",TEXT(Sheet1!R114,"0"),TEXT(Sheet1!R114,"00"))))</f>
      </c>
      <c r="J106" s="2">
        <f>IF(Sheet1!T114="","",IF(VLOOKUP(Sheet1!T114,Sheet2!$A$2:$C$44,3,FALSE)&gt;=71,VLOOKUP(Sheet1!T114,Sheet2!$A$2:$C$44,2,FALSE)&amp;TEXT(Sheet1!V114,"00")&amp;TEXT(Sheet1!W114,"00"),VLOOKUP(Sheet1!T114,Sheet2!$A$2:$C$44,2,FALSE)&amp;TEXT(Sheet1!U114,"00")&amp;TEXT(Sheet1!V114,"00")&amp;IF(Sheet1!X114="手",TEXT(Sheet1!W114,"0"),TEXT(Sheet1!W114,"00"))))</f>
      </c>
      <c r="K106" s="2">
        <f>IF(Sheet1!AA114="","","●")</f>
      </c>
      <c r="L106" s="2">
        <f>IF(Sheet1!AB114="","","▲")</f>
      </c>
      <c r="M106" s="2">
        <f>IF(Sheet1!AC114="","","★")</f>
      </c>
      <c r="N106" s="2">
        <f>IF(Sheet1!AD114="","","▼")</f>
      </c>
      <c r="O106" s="2">
        <f>IF(Sheet1!AE114="","",Sheet1!AE114)</f>
      </c>
    </row>
    <row r="107" spans="1:15" s="2" customFormat="1" ht="12.75">
      <c r="A107" s="2">
        <f>IF(B107="","",IF(LEN(Sheet1!$E$4)=3,D107*100000000+E107*1000000+MID(F107,3,1)*100000+G107*100,D107*100000000+E107*1000000+MID(F107,3,2)*10000+G107))</f>
      </c>
      <c r="B107" s="2">
        <f>IF(Sheet1!C115="","",IF(Sheet1!Z115=2,Sheet1!C115&amp;"      "&amp;Sheet1!D115&amp;" "&amp;Sheet1!G115,IF(Sheet1!Z115=3,Sheet1!C115&amp;"    "&amp;Sheet1!D115&amp;" "&amp;Sheet1!G115,IF(Sheet1!Z115=4,Sheet1!C115&amp;"  "&amp;Sheet1!D115&amp;" "&amp;Sheet1!G115,IF(Sheet1!Z115&gt;=5,Sheet1!C115&amp;Sheet1!D115&amp;" "&amp;Sheet1!G115,"")))))</f>
      </c>
      <c r="C107" s="2">
        <f>IF(Sheet1!E115="","",Sheet1!E115&amp;" "&amp;Sheet1!F115)</f>
      </c>
      <c r="D107" s="2">
        <f>IF(Sheet1!H115="","",IF(Sheet1!H115="女",2,1))</f>
      </c>
      <c r="E107" s="2">
        <f>IF(Sheet1!I115="","",VLOOKUP(Sheet1!I115,Sheet2!$E$2:$F$50,2,FALSE))</f>
      </c>
      <c r="F107" s="2">
        <f>IF(B107="","",IF(LEN(Sheet1!$E$4)=3,VALUE(285&amp;Sheet1!$E$4),VALUE(28&amp;Sheet1!$E$4)))</f>
      </c>
      <c r="G107" s="2">
        <f>IF(Sheet1!B115="","",VALUE(Sheet1!B115))</f>
      </c>
      <c r="H107" s="2">
        <f>IF(Sheet1!J115="","",IF(VLOOKUP(Sheet1!J115,Sheet2!$A$2:$C$44,3,FALSE)&gt;=71,VLOOKUP(Sheet1!J115,Sheet2!$A$2:$C$44,2,FALSE)&amp;TEXT(Sheet1!L115,"00")&amp;TEXT(Sheet1!M115,"00"),VLOOKUP(Sheet1!J115,Sheet2!$A$2:$C$44,2,FALSE)&amp;TEXT(Sheet1!K115,"00")&amp;TEXT(Sheet1!L115,"00")&amp;IF(Sheet1!N115="手",TEXT(Sheet1!M115,"0"),TEXT(Sheet1!M115,"00"))))</f>
      </c>
      <c r="I107" s="2">
        <f>IF(Sheet1!O115="","",IF(VLOOKUP(Sheet1!O115,Sheet2!$A$2:$C$44,3,FALSE)&gt;=71,VLOOKUP(Sheet1!O115,Sheet2!$A$2:$C$44,2,FALSE)&amp;TEXT(Sheet1!Q115,"00")&amp;TEXT(Sheet1!R115,"00"),VLOOKUP(Sheet1!O115,Sheet2!$A$2:$C$44,2,FALSE)&amp;TEXT(Sheet1!P115,"00")&amp;TEXT(Sheet1!Q115,"00")&amp;IF(Sheet1!S115="手",TEXT(Sheet1!R115,"0"),TEXT(Sheet1!R115,"00"))))</f>
      </c>
      <c r="J107" s="2">
        <f>IF(Sheet1!T115="","",IF(VLOOKUP(Sheet1!T115,Sheet2!$A$2:$C$44,3,FALSE)&gt;=71,VLOOKUP(Sheet1!T115,Sheet2!$A$2:$C$44,2,FALSE)&amp;TEXT(Sheet1!V115,"00")&amp;TEXT(Sheet1!W115,"00"),VLOOKUP(Sheet1!T115,Sheet2!$A$2:$C$44,2,FALSE)&amp;TEXT(Sheet1!U115,"00")&amp;TEXT(Sheet1!V115,"00")&amp;IF(Sheet1!X115="手",TEXT(Sheet1!W115,"0"),TEXT(Sheet1!W115,"00"))))</f>
      </c>
      <c r="K107" s="2">
        <f>IF(Sheet1!AA115="","","●")</f>
      </c>
      <c r="L107" s="2">
        <f>IF(Sheet1!AB115="","","▲")</f>
      </c>
      <c r="M107" s="2">
        <f>IF(Sheet1!AC115="","","★")</f>
      </c>
      <c r="N107" s="2">
        <f>IF(Sheet1!AD115="","","▼")</f>
      </c>
      <c r="O107" s="2">
        <f>IF(Sheet1!AE115="","",Sheet1!AE115)</f>
      </c>
    </row>
    <row r="108" spans="1:15" s="2" customFormat="1" ht="12.75">
      <c r="A108" s="2">
        <f>IF(B108="","",IF(LEN(Sheet1!$E$4)=3,D108*100000000+E108*1000000+MID(F108,3,1)*100000+G108*100,D108*100000000+E108*1000000+MID(F108,3,2)*10000+G108))</f>
      </c>
      <c r="B108" s="2">
        <f>IF(Sheet1!C116="","",IF(Sheet1!Z116=2,Sheet1!C116&amp;"      "&amp;Sheet1!D116&amp;" "&amp;Sheet1!G116,IF(Sheet1!Z116=3,Sheet1!C116&amp;"    "&amp;Sheet1!D116&amp;" "&amp;Sheet1!G116,IF(Sheet1!Z116=4,Sheet1!C116&amp;"  "&amp;Sheet1!D116&amp;" "&amp;Sheet1!G116,IF(Sheet1!Z116&gt;=5,Sheet1!C116&amp;Sheet1!D116&amp;" "&amp;Sheet1!G116,"")))))</f>
      </c>
      <c r="C108" s="2">
        <f>IF(Sheet1!E116="","",Sheet1!E116&amp;" "&amp;Sheet1!F116)</f>
      </c>
      <c r="D108" s="2">
        <f>IF(Sheet1!H116="","",IF(Sheet1!H116="女",2,1))</f>
      </c>
      <c r="E108" s="2">
        <f>IF(Sheet1!I116="","",VLOOKUP(Sheet1!I116,Sheet2!$E$2:$F$50,2,FALSE))</f>
      </c>
      <c r="F108" s="2">
        <f>IF(B108="","",IF(LEN(Sheet1!$E$4)=3,VALUE(285&amp;Sheet1!$E$4),VALUE(28&amp;Sheet1!$E$4)))</f>
      </c>
      <c r="G108" s="2">
        <f>IF(Sheet1!B116="","",VALUE(Sheet1!B116))</f>
      </c>
      <c r="H108" s="2">
        <f>IF(Sheet1!J116="","",IF(VLOOKUP(Sheet1!J116,Sheet2!$A$2:$C$44,3,FALSE)&gt;=71,VLOOKUP(Sheet1!J116,Sheet2!$A$2:$C$44,2,FALSE)&amp;TEXT(Sheet1!L116,"00")&amp;TEXT(Sheet1!M116,"00"),VLOOKUP(Sheet1!J116,Sheet2!$A$2:$C$44,2,FALSE)&amp;TEXT(Sheet1!K116,"00")&amp;TEXT(Sheet1!L116,"00")&amp;IF(Sheet1!N116="手",TEXT(Sheet1!M116,"0"),TEXT(Sheet1!M116,"00"))))</f>
      </c>
      <c r="I108" s="2">
        <f>IF(Sheet1!O116="","",IF(VLOOKUP(Sheet1!O116,Sheet2!$A$2:$C$44,3,FALSE)&gt;=71,VLOOKUP(Sheet1!O116,Sheet2!$A$2:$C$44,2,FALSE)&amp;TEXT(Sheet1!Q116,"00")&amp;TEXT(Sheet1!R116,"00"),VLOOKUP(Sheet1!O116,Sheet2!$A$2:$C$44,2,FALSE)&amp;TEXT(Sheet1!P116,"00")&amp;TEXT(Sheet1!Q116,"00")&amp;IF(Sheet1!S116="手",TEXT(Sheet1!R116,"0"),TEXT(Sheet1!R116,"00"))))</f>
      </c>
      <c r="J108" s="2">
        <f>IF(Sheet1!T116="","",IF(VLOOKUP(Sheet1!T116,Sheet2!$A$2:$C$44,3,FALSE)&gt;=71,VLOOKUP(Sheet1!T116,Sheet2!$A$2:$C$44,2,FALSE)&amp;TEXT(Sheet1!V116,"00")&amp;TEXT(Sheet1!W116,"00"),VLOOKUP(Sheet1!T116,Sheet2!$A$2:$C$44,2,FALSE)&amp;TEXT(Sheet1!U116,"00")&amp;TEXT(Sheet1!V116,"00")&amp;IF(Sheet1!X116="手",TEXT(Sheet1!W116,"0"),TEXT(Sheet1!W116,"00"))))</f>
      </c>
      <c r="K108" s="2">
        <f>IF(Sheet1!AA116="","","●")</f>
      </c>
      <c r="L108" s="2">
        <f>IF(Sheet1!AB116="","","▲")</f>
      </c>
      <c r="M108" s="2">
        <f>IF(Sheet1!AC116="","","★")</f>
      </c>
      <c r="N108" s="2">
        <f>IF(Sheet1!AD116="","","▼")</f>
      </c>
      <c r="O108" s="2">
        <f>IF(Sheet1!AE116="","",Sheet1!AE116)</f>
      </c>
    </row>
    <row r="109" spans="1:15" s="2" customFormat="1" ht="12.75">
      <c r="A109" s="2">
        <f>IF(B109="","",IF(LEN(Sheet1!$E$4)=3,D109*100000000+E109*1000000+MID(F109,3,1)*100000+G109*100,D109*100000000+E109*1000000+MID(F109,3,2)*10000+G109))</f>
      </c>
      <c r="B109" s="2">
        <f>IF(Sheet1!C117="","",IF(Sheet1!Z117=2,Sheet1!C117&amp;"      "&amp;Sheet1!D117&amp;" "&amp;Sheet1!G117,IF(Sheet1!Z117=3,Sheet1!C117&amp;"    "&amp;Sheet1!D117&amp;" "&amp;Sheet1!G117,IF(Sheet1!Z117=4,Sheet1!C117&amp;"  "&amp;Sheet1!D117&amp;" "&amp;Sheet1!G117,IF(Sheet1!Z117&gt;=5,Sheet1!C117&amp;Sheet1!D117&amp;" "&amp;Sheet1!G117,"")))))</f>
      </c>
      <c r="C109" s="2">
        <f>IF(Sheet1!E117="","",Sheet1!E117&amp;" "&amp;Sheet1!F117)</f>
      </c>
      <c r="D109" s="2">
        <f>IF(Sheet1!H117="","",IF(Sheet1!H117="女",2,1))</f>
      </c>
      <c r="E109" s="2">
        <f>IF(Sheet1!I117="","",VLOOKUP(Sheet1!I117,Sheet2!$E$2:$F$50,2,FALSE))</f>
      </c>
      <c r="F109" s="2">
        <f>IF(B109="","",IF(LEN(Sheet1!$E$4)=3,VALUE(285&amp;Sheet1!$E$4),VALUE(28&amp;Sheet1!$E$4)))</f>
      </c>
      <c r="G109" s="2">
        <f>IF(Sheet1!B117="","",VALUE(Sheet1!B117))</f>
      </c>
      <c r="H109" s="2">
        <f>IF(Sheet1!J117="","",IF(VLOOKUP(Sheet1!J117,Sheet2!$A$2:$C$44,3,FALSE)&gt;=71,VLOOKUP(Sheet1!J117,Sheet2!$A$2:$C$44,2,FALSE)&amp;TEXT(Sheet1!L117,"00")&amp;TEXT(Sheet1!M117,"00"),VLOOKUP(Sheet1!J117,Sheet2!$A$2:$C$44,2,FALSE)&amp;TEXT(Sheet1!K117,"00")&amp;TEXT(Sheet1!L117,"00")&amp;IF(Sheet1!N117="手",TEXT(Sheet1!M117,"0"),TEXT(Sheet1!M117,"00"))))</f>
      </c>
      <c r="I109" s="2">
        <f>IF(Sheet1!O117="","",IF(VLOOKUP(Sheet1!O117,Sheet2!$A$2:$C$44,3,FALSE)&gt;=71,VLOOKUP(Sheet1!O117,Sheet2!$A$2:$C$44,2,FALSE)&amp;TEXT(Sheet1!Q117,"00")&amp;TEXT(Sheet1!R117,"00"),VLOOKUP(Sheet1!O117,Sheet2!$A$2:$C$44,2,FALSE)&amp;TEXT(Sheet1!P117,"00")&amp;TEXT(Sheet1!Q117,"00")&amp;IF(Sheet1!S117="手",TEXT(Sheet1!R117,"0"),TEXT(Sheet1!R117,"00"))))</f>
      </c>
      <c r="J109" s="2">
        <f>IF(Sheet1!T117="","",IF(VLOOKUP(Sheet1!T117,Sheet2!$A$2:$C$44,3,FALSE)&gt;=71,VLOOKUP(Sheet1!T117,Sheet2!$A$2:$C$44,2,FALSE)&amp;TEXT(Sheet1!V117,"00")&amp;TEXT(Sheet1!W117,"00"),VLOOKUP(Sheet1!T117,Sheet2!$A$2:$C$44,2,FALSE)&amp;TEXT(Sheet1!U117,"00")&amp;TEXT(Sheet1!V117,"00")&amp;IF(Sheet1!X117="手",TEXT(Sheet1!W117,"0"),TEXT(Sheet1!W117,"00"))))</f>
      </c>
      <c r="K109" s="2">
        <f>IF(Sheet1!AA117="","","●")</f>
      </c>
      <c r="L109" s="2">
        <f>IF(Sheet1!AB117="","","▲")</f>
      </c>
      <c r="M109" s="2">
        <f>IF(Sheet1!AC117="","","★")</f>
      </c>
      <c r="N109" s="2">
        <f>IF(Sheet1!AD117="","","▼")</f>
      </c>
      <c r="O109" s="2">
        <f>IF(Sheet1!AE117="","",Sheet1!AE117)</f>
      </c>
    </row>
    <row r="110" spans="1:15" s="2" customFormat="1" ht="12.75">
      <c r="A110" s="2">
        <f>IF(B110="","",IF(LEN(Sheet1!$E$4)=3,D110*100000000+E110*1000000+MID(F110,3,1)*100000+G110*100,D110*100000000+E110*1000000+MID(F110,3,2)*10000+G110))</f>
      </c>
      <c r="B110" s="2">
        <f>IF(Sheet1!C118="","",IF(Sheet1!Z118=2,Sheet1!C118&amp;"      "&amp;Sheet1!D118&amp;" "&amp;Sheet1!G118,IF(Sheet1!Z118=3,Sheet1!C118&amp;"    "&amp;Sheet1!D118&amp;" "&amp;Sheet1!G118,IF(Sheet1!Z118=4,Sheet1!C118&amp;"  "&amp;Sheet1!D118&amp;" "&amp;Sheet1!G118,IF(Sheet1!Z118&gt;=5,Sheet1!C118&amp;Sheet1!D118&amp;" "&amp;Sheet1!G118,"")))))</f>
      </c>
      <c r="C110" s="2">
        <f>IF(Sheet1!E118="","",Sheet1!E118&amp;" "&amp;Sheet1!F118)</f>
      </c>
      <c r="D110" s="2">
        <f>IF(Sheet1!H118="","",IF(Sheet1!H118="女",2,1))</f>
      </c>
      <c r="E110" s="2">
        <f>IF(Sheet1!I118="","",VLOOKUP(Sheet1!I118,Sheet2!$E$2:$F$50,2,FALSE))</f>
      </c>
      <c r="F110" s="2">
        <f>IF(B110="","",IF(LEN(Sheet1!$E$4)=3,VALUE(285&amp;Sheet1!$E$4),VALUE(28&amp;Sheet1!$E$4)))</f>
      </c>
      <c r="G110" s="2">
        <f>IF(Sheet1!B118="","",VALUE(Sheet1!B118))</f>
      </c>
      <c r="H110" s="2">
        <f>IF(Sheet1!J118="","",IF(VLOOKUP(Sheet1!J118,Sheet2!$A$2:$C$44,3,FALSE)&gt;=71,VLOOKUP(Sheet1!J118,Sheet2!$A$2:$C$44,2,FALSE)&amp;TEXT(Sheet1!L118,"00")&amp;TEXT(Sheet1!M118,"00"),VLOOKUP(Sheet1!J118,Sheet2!$A$2:$C$44,2,FALSE)&amp;TEXT(Sheet1!K118,"00")&amp;TEXT(Sheet1!L118,"00")&amp;IF(Sheet1!N118="手",TEXT(Sheet1!M118,"0"),TEXT(Sheet1!M118,"00"))))</f>
      </c>
      <c r="I110" s="2">
        <f>IF(Sheet1!O118="","",IF(VLOOKUP(Sheet1!O118,Sheet2!$A$2:$C$44,3,FALSE)&gt;=71,VLOOKUP(Sheet1!O118,Sheet2!$A$2:$C$44,2,FALSE)&amp;TEXT(Sheet1!Q118,"00")&amp;TEXT(Sheet1!R118,"00"),VLOOKUP(Sheet1!O118,Sheet2!$A$2:$C$44,2,FALSE)&amp;TEXT(Sheet1!P118,"00")&amp;TEXT(Sheet1!Q118,"00")&amp;IF(Sheet1!S118="手",TEXT(Sheet1!R118,"0"),TEXT(Sheet1!R118,"00"))))</f>
      </c>
      <c r="J110" s="2">
        <f>IF(Sheet1!T118="","",IF(VLOOKUP(Sheet1!T118,Sheet2!$A$2:$C$44,3,FALSE)&gt;=71,VLOOKUP(Sheet1!T118,Sheet2!$A$2:$C$44,2,FALSE)&amp;TEXT(Sheet1!V118,"00")&amp;TEXT(Sheet1!W118,"00"),VLOOKUP(Sheet1!T118,Sheet2!$A$2:$C$44,2,FALSE)&amp;TEXT(Sheet1!U118,"00")&amp;TEXT(Sheet1!V118,"00")&amp;IF(Sheet1!X118="手",TEXT(Sheet1!W118,"0"),TEXT(Sheet1!W118,"00"))))</f>
      </c>
      <c r="K110" s="2">
        <f>IF(Sheet1!AA118="","","●")</f>
      </c>
      <c r="L110" s="2">
        <f>IF(Sheet1!AB118="","","▲")</f>
      </c>
      <c r="M110" s="2">
        <f>IF(Sheet1!AC118="","","★")</f>
      </c>
      <c r="N110" s="2">
        <f>IF(Sheet1!AD118="","","▼")</f>
      </c>
      <c r="O110" s="2">
        <f>IF(Sheet1!AE118="","",Sheet1!AE118)</f>
      </c>
    </row>
    <row r="111" spans="1:15" s="2" customFormat="1" ht="12.75">
      <c r="A111" s="2">
        <f>IF(B111="","",IF(LEN(Sheet1!$E$4)=3,D111*100000000+E111*1000000+MID(F111,3,1)*100000+G111*100,D111*100000000+E111*1000000+MID(F111,3,2)*10000+G111))</f>
      </c>
      <c r="B111" s="2">
        <f>IF(Sheet1!C119="","",IF(Sheet1!Z119=2,Sheet1!C119&amp;"      "&amp;Sheet1!D119&amp;" "&amp;Sheet1!G119,IF(Sheet1!Z119=3,Sheet1!C119&amp;"    "&amp;Sheet1!D119&amp;" "&amp;Sheet1!G119,IF(Sheet1!Z119=4,Sheet1!C119&amp;"  "&amp;Sheet1!D119&amp;" "&amp;Sheet1!G119,IF(Sheet1!Z119&gt;=5,Sheet1!C119&amp;Sheet1!D119&amp;" "&amp;Sheet1!G119,"")))))</f>
      </c>
      <c r="C111" s="2">
        <f>IF(Sheet1!E119="","",Sheet1!E119&amp;" "&amp;Sheet1!F119)</f>
      </c>
      <c r="D111" s="2">
        <f>IF(Sheet1!H119="","",IF(Sheet1!H119="女",2,1))</f>
      </c>
      <c r="E111" s="2">
        <f>IF(Sheet1!I119="","",VLOOKUP(Sheet1!I119,Sheet2!$E$2:$F$50,2,FALSE))</f>
      </c>
      <c r="F111" s="2">
        <f>IF(B111="","",IF(LEN(Sheet1!$E$4)=3,VALUE(285&amp;Sheet1!$E$4),VALUE(28&amp;Sheet1!$E$4)))</f>
      </c>
      <c r="G111" s="2">
        <f>IF(Sheet1!B119="","",VALUE(Sheet1!B119))</f>
      </c>
      <c r="H111" s="2">
        <f>IF(Sheet1!J119="","",IF(VLOOKUP(Sheet1!J119,Sheet2!$A$2:$C$44,3,FALSE)&gt;=71,VLOOKUP(Sheet1!J119,Sheet2!$A$2:$C$44,2,FALSE)&amp;TEXT(Sheet1!L119,"00")&amp;TEXT(Sheet1!M119,"00"),VLOOKUP(Sheet1!J119,Sheet2!$A$2:$C$44,2,FALSE)&amp;TEXT(Sheet1!K119,"00")&amp;TEXT(Sheet1!L119,"00")&amp;IF(Sheet1!N119="手",TEXT(Sheet1!M119,"0"),TEXT(Sheet1!M119,"00"))))</f>
      </c>
      <c r="I111" s="2">
        <f>IF(Sheet1!O119="","",IF(VLOOKUP(Sheet1!O119,Sheet2!$A$2:$C$44,3,FALSE)&gt;=71,VLOOKUP(Sheet1!O119,Sheet2!$A$2:$C$44,2,FALSE)&amp;TEXT(Sheet1!Q119,"00")&amp;TEXT(Sheet1!R119,"00"),VLOOKUP(Sheet1!O119,Sheet2!$A$2:$C$44,2,FALSE)&amp;TEXT(Sheet1!P119,"00")&amp;TEXT(Sheet1!Q119,"00")&amp;IF(Sheet1!S119="手",TEXT(Sheet1!R119,"0"),TEXT(Sheet1!R119,"00"))))</f>
      </c>
      <c r="J111" s="2">
        <f>IF(Sheet1!T119="","",IF(VLOOKUP(Sheet1!T119,Sheet2!$A$2:$C$44,3,FALSE)&gt;=71,VLOOKUP(Sheet1!T119,Sheet2!$A$2:$C$44,2,FALSE)&amp;TEXT(Sheet1!V119,"00")&amp;TEXT(Sheet1!W119,"00"),VLOOKUP(Sheet1!T119,Sheet2!$A$2:$C$44,2,FALSE)&amp;TEXT(Sheet1!U119,"00")&amp;TEXT(Sheet1!V119,"00")&amp;IF(Sheet1!X119="手",TEXT(Sheet1!W119,"0"),TEXT(Sheet1!W119,"00"))))</f>
      </c>
      <c r="K111" s="2">
        <f>IF(Sheet1!AA119="","","●")</f>
      </c>
      <c r="L111" s="2">
        <f>IF(Sheet1!AB119="","","▲")</f>
      </c>
      <c r="M111" s="2">
        <f>IF(Sheet1!AC119="","","★")</f>
      </c>
      <c r="N111" s="2">
        <f>IF(Sheet1!AD119="","","▼")</f>
      </c>
      <c r="O111" s="2">
        <f>IF(Sheet1!AE119="","",Sheet1!AE119)</f>
      </c>
    </row>
    <row r="112" spans="1:15" s="2" customFormat="1" ht="12.75">
      <c r="A112" s="2">
        <f>IF(B112="","",IF(LEN(Sheet1!$E$4)=3,D112*100000000+E112*1000000+MID(F112,3,1)*100000+G112*100,D112*100000000+E112*1000000+MID(F112,3,2)*10000+G112))</f>
      </c>
      <c r="B112" s="2">
        <f>IF(Sheet1!C120="","",IF(Sheet1!Z120=2,Sheet1!C120&amp;"      "&amp;Sheet1!D120&amp;" "&amp;Sheet1!G120,IF(Sheet1!Z120=3,Sheet1!C120&amp;"    "&amp;Sheet1!D120&amp;" "&amp;Sheet1!G120,IF(Sheet1!Z120=4,Sheet1!C120&amp;"  "&amp;Sheet1!D120&amp;" "&amp;Sheet1!G120,IF(Sheet1!Z120&gt;=5,Sheet1!C120&amp;Sheet1!D120&amp;" "&amp;Sheet1!G120,"")))))</f>
      </c>
      <c r="C112" s="2">
        <f>IF(Sheet1!E120="","",Sheet1!E120&amp;" "&amp;Sheet1!F120)</f>
      </c>
      <c r="D112" s="2">
        <f>IF(Sheet1!H120="","",IF(Sheet1!H120="女",2,1))</f>
      </c>
      <c r="E112" s="2">
        <f>IF(Sheet1!I120="","",VLOOKUP(Sheet1!I120,Sheet2!$E$2:$F$50,2,FALSE))</f>
      </c>
      <c r="F112" s="2">
        <f>IF(B112="","",IF(LEN(Sheet1!$E$4)=3,VALUE(285&amp;Sheet1!$E$4),VALUE(28&amp;Sheet1!$E$4)))</f>
      </c>
      <c r="G112" s="2">
        <f>IF(Sheet1!B120="","",VALUE(Sheet1!B120))</f>
      </c>
      <c r="H112" s="2">
        <f>IF(Sheet1!J120="","",IF(VLOOKUP(Sheet1!J120,Sheet2!$A$2:$C$44,3,FALSE)&gt;=71,VLOOKUP(Sheet1!J120,Sheet2!$A$2:$C$44,2,FALSE)&amp;TEXT(Sheet1!L120,"00")&amp;TEXT(Sheet1!M120,"00"),VLOOKUP(Sheet1!J120,Sheet2!$A$2:$C$44,2,FALSE)&amp;TEXT(Sheet1!K120,"00")&amp;TEXT(Sheet1!L120,"00")&amp;IF(Sheet1!N120="手",TEXT(Sheet1!M120,"0"),TEXT(Sheet1!M120,"00"))))</f>
      </c>
      <c r="I112" s="2">
        <f>IF(Sheet1!O120="","",IF(VLOOKUP(Sheet1!O120,Sheet2!$A$2:$C$44,3,FALSE)&gt;=71,VLOOKUP(Sheet1!O120,Sheet2!$A$2:$C$44,2,FALSE)&amp;TEXT(Sheet1!Q120,"00")&amp;TEXT(Sheet1!R120,"00"),VLOOKUP(Sheet1!O120,Sheet2!$A$2:$C$44,2,FALSE)&amp;TEXT(Sheet1!P120,"00")&amp;TEXT(Sheet1!Q120,"00")&amp;IF(Sheet1!S120="手",TEXT(Sheet1!R120,"0"),TEXT(Sheet1!R120,"00"))))</f>
      </c>
      <c r="J112" s="2">
        <f>IF(Sheet1!T120="","",IF(VLOOKUP(Sheet1!T120,Sheet2!$A$2:$C$44,3,FALSE)&gt;=71,VLOOKUP(Sheet1!T120,Sheet2!$A$2:$C$44,2,FALSE)&amp;TEXT(Sheet1!V120,"00")&amp;TEXT(Sheet1!W120,"00"),VLOOKUP(Sheet1!T120,Sheet2!$A$2:$C$44,2,FALSE)&amp;TEXT(Sheet1!U120,"00")&amp;TEXT(Sheet1!V120,"00")&amp;IF(Sheet1!X120="手",TEXT(Sheet1!W120,"0"),TEXT(Sheet1!W120,"00"))))</f>
      </c>
      <c r="K112" s="2">
        <f>IF(Sheet1!AA120="","","●")</f>
      </c>
      <c r="L112" s="2">
        <f>IF(Sheet1!AB120="","","▲")</f>
      </c>
      <c r="M112" s="2">
        <f>IF(Sheet1!AC120="","","★")</f>
      </c>
      <c r="N112" s="2">
        <f>IF(Sheet1!AD120="","","▼")</f>
      </c>
      <c r="O112" s="2">
        <f>IF(Sheet1!AE120="","",Sheet1!AE120)</f>
      </c>
    </row>
    <row r="113" spans="1:15" s="2" customFormat="1" ht="12.75">
      <c r="A113" s="2">
        <f>IF(B113="","",IF(LEN(Sheet1!$E$4)=3,D113*100000000+E113*1000000+MID(F113,3,1)*100000+G113*100,D113*100000000+E113*1000000+MID(F113,3,2)*10000+G113))</f>
      </c>
      <c r="B113" s="2">
        <f>IF(Sheet1!C121="","",IF(Sheet1!Z121=2,Sheet1!C121&amp;"      "&amp;Sheet1!D121&amp;" "&amp;Sheet1!G121,IF(Sheet1!Z121=3,Sheet1!C121&amp;"    "&amp;Sheet1!D121&amp;" "&amp;Sheet1!G121,IF(Sheet1!Z121=4,Sheet1!C121&amp;"  "&amp;Sheet1!D121&amp;" "&amp;Sheet1!G121,IF(Sheet1!Z121&gt;=5,Sheet1!C121&amp;Sheet1!D121&amp;" "&amp;Sheet1!G121,"")))))</f>
      </c>
      <c r="C113" s="2">
        <f>IF(Sheet1!E121="","",Sheet1!E121&amp;" "&amp;Sheet1!F121)</f>
      </c>
      <c r="D113" s="2">
        <f>IF(Sheet1!H121="","",IF(Sheet1!H121="女",2,1))</f>
      </c>
      <c r="E113" s="2">
        <f>IF(Sheet1!I121="","",VLOOKUP(Sheet1!I121,Sheet2!$E$2:$F$50,2,FALSE))</f>
      </c>
      <c r="F113" s="2">
        <f>IF(B113="","",IF(LEN(Sheet1!$E$4)=3,VALUE(285&amp;Sheet1!$E$4),VALUE(28&amp;Sheet1!$E$4)))</f>
      </c>
      <c r="G113" s="2">
        <f>IF(Sheet1!B121="","",VALUE(Sheet1!B121))</f>
      </c>
      <c r="H113" s="2">
        <f>IF(Sheet1!J121="","",IF(VLOOKUP(Sheet1!J121,Sheet2!$A$2:$C$44,3,FALSE)&gt;=71,VLOOKUP(Sheet1!J121,Sheet2!$A$2:$C$44,2,FALSE)&amp;TEXT(Sheet1!L121,"00")&amp;TEXT(Sheet1!M121,"00"),VLOOKUP(Sheet1!J121,Sheet2!$A$2:$C$44,2,FALSE)&amp;TEXT(Sheet1!K121,"00")&amp;TEXT(Sheet1!L121,"00")&amp;IF(Sheet1!N121="手",TEXT(Sheet1!M121,"0"),TEXT(Sheet1!M121,"00"))))</f>
      </c>
      <c r="I113" s="2">
        <f>IF(Sheet1!O121="","",IF(VLOOKUP(Sheet1!O121,Sheet2!$A$2:$C$44,3,FALSE)&gt;=71,VLOOKUP(Sheet1!O121,Sheet2!$A$2:$C$44,2,FALSE)&amp;TEXT(Sheet1!Q121,"00")&amp;TEXT(Sheet1!R121,"00"),VLOOKUP(Sheet1!O121,Sheet2!$A$2:$C$44,2,FALSE)&amp;TEXT(Sheet1!P121,"00")&amp;TEXT(Sheet1!Q121,"00")&amp;IF(Sheet1!S121="手",TEXT(Sheet1!R121,"0"),TEXT(Sheet1!R121,"00"))))</f>
      </c>
      <c r="J113" s="2">
        <f>IF(Sheet1!T121="","",IF(VLOOKUP(Sheet1!T121,Sheet2!$A$2:$C$44,3,FALSE)&gt;=71,VLOOKUP(Sheet1!T121,Sheet2!$A$2:$C$44,2,FALSE)&amp;TEXT(Sheet1!V121,"00")&amp;TEXT(Sheet1!W121,"00"),VLOOKUP(Sheet1!T121,Sheet2!$A$2:$C$44,2,FALSE)&amp;TEXT(Sheet1!U121,"00")&amp;TEXT(Sheet1!V121,"00")&amp;IF(Sheet1!X121="手",TEXT(Sheet1!W121,"0"),TEXT(Sheet1!W121,"00"))))</f>
      </c>
      <c r="K113" s="2">
        <f>IF(Sheet1!AA121="","","●")</f>
      </c>
      <c r="L113" s="2">
        <f>IF(Sheet1!AB121="","","▲")</f>
      </c>
      <c r="M113" s="2">
        <f>IF(Sheet1!AC121="","","★")</f>
      </c>
      <c r="N113" s="2">
        <f>IF(Sheet1!AD121="","","▼")</f>
      </c>
      <c r="O113" s="2">
        <f>IF(Sheet1!AE121="","",Sheet1!AE121)</f>
      </c>
    </row>
    <row r="114" spans="1:15" s="2" customFormat="1" ht="12.75">
      <c r="A114" s="2">
        <f>IF(B114="","",IF(LEN(Sheet1!$E$4)=3,D114*100000000+E114*1000000+MID(F114,3,1)*100000+G114*100,D114*100000000+E114*1000000+MID(F114,3,2)*10000+G114))</f>
      </c>
      <c r="B114" s="2">
        <f>IF(Sheet1!C122="","",IF(Sheet1!Z122=2,Sheet1!C122&amp;"      "&amp;Sheet1!D122&amp;" "&amp;Sheet1!G122,IF(Sheet1!Z122=3,Sheet1!C122&amp;"    "&amp;Sheet1!D122&amp;" "&amp;Sheet1!G122,IF(Sheet1!Z122=4,Sheet1!C122&amp;"  "&amp;Sheet1!D122&amp;" "&amp;Sheet1!G122,IF(Sheet1!Z122&gt;=5,Sheet1!C122&amp;Sheet1!D122&amp;" "&amp;Sheet1!G122,"")))))</f>
      </c>
      <c r="C114" s="2">
        <f>IF(Sheet1!E122="","",Sheet1!E122&amp;" "&amp;Sheet1!F122)</f>
      </c>
      <c r="D114" s="2">
        <f>IF(Sheet1!H122="","",IF(Sheet1!H122="女",2,1))</f>
      </c>
      <c r="E114" s="2">
        <f>IF(Sheet1!I122="","",VLOOKUP(Sheet1!I122,Sheet2!$E$2:$F$50,2,FALSE))</f>
      </c>
      <c r="F114" s="2">
        <f>IF(B114="","",IF(LEN(Sheet1!$E$4)=3,VALUE(285&amp;Sheet1!$E$4),VALUE(28&amp;Sheet1!$E$4)))</f>
      </c>
      <c r="G114" s="2">
        <f>IF(Sheet1!B122="","",VALUE(Sheet1!B122))</f>
      </c>
      <c r="H114" s="2">
        <f>IF(Sheet1!J122="","",IF(VLOOKUP(Sheet1!J122,Sheet2!$A$2:$C$44,3,FALSE)&gt;=71,VLOOKUP(Sheet1!J122,Sheet2!$A$2:$C$44,2,FALSE)&amp;TEXT(Sheet1!L122,"00")&amp;TEXT(Sheet1!M122,"00"),VLOOKUP(Sheet1!J122,Sheet2!$A$2:$C$44,2,FALSE)&amp;TEXT(Sheet1!K122,"00")&amp;TEXT(Sheet1!L122,"00")&amp;IF(Sheet1!N122="手",TEXT(Sheet1!M122,"0"),TEXT(Sheet1!M122,"00"))))</f>
      </c>
      <c r="I114" s="2">
        <f>IF(Sheet1!O122="","",IF(VLOOKUP(Sheet1!O122,Sheet2!$A$2:$C$44,3,FALSE)&gt;=71,VLOOKUP(Sheet1!O122,Sheet2!$A$2:$C$44,2,FALSE)&amp;TEXT(Sheet1!Q122,"00")&amp;TEXT(Sheet1!R122,"00"),VLOOKUP(Sheet1!O122,Sheet2!$A$2:$C$44,2,FALSE)&amp;TEXT(Sheet1!P122,"00")&amp;TEXT(Sheet1!Q122,"00")&amp;IF(Sheet1!S122="手",TEXT(Sheet1!R122,"0"),TEXT(Sheet1!R122,"00"))))</f>
      </c>
      <c r="J114" s="2">
        <f>IF(Sheet1!T122="","",IF(VLOOKUP(Sheet1!T122,Sheet2!$A$2:$C$44,3,FALSE)&gt;=71,VLOOKUP(Sheet1!T122,Sheet2!$A$2:$C$44,2,FALSE)&amp;TEXT(Sheet1!V122,"00")&amp;TEXT(Sheet1!W122,"00"),VLOOKUP(Sheet1!T122,Sheet2!$A$2:$C$44,2,FALSE)&amp;TEXT(Sheet1!U122,"00")&amp;TEXT(Sheet1!V122,"00")&amp;IF(Sheet1!X122="手",TEXT(Sheet1!W122,"0"),TEXT(Sheet1!W122,"00"))))</f>
      </c>
      <c r="K114" s="2">
        <f>IF(Sheet1!AA122="","","●")</f>
      </c>
      <c r="L114" s="2">
        <f>IF(Sheet1!AB122="","","▲")</f>
      </c>
      <c r="M114" s="2">
        <f>IF(Sheet1!AC122="","","★")</f>
      </c>
      <c r="N114" s="2">
        <f>IF(Sheet1!AD122="","","▼")</f>
      </c>
      <c r="O114" s="2">
        <f>IF(Sheet1!AE122="","",Sheet1!AE122)</f>
      </c>
    </row>
    <row r="115" spans="1:15" s="2" customFormat="1" ht="12.75">
      <c r="A115" s="2">
        <f>IF(B115="","",IF(LEN(Sheet1!$E$4)=3,D115*100000000+E115*1000000+MID(F115,3,1)*100000+G115*100,D115*100000000+E115*1000000+MID(F115,3,2)*10000+G115))</f>
      </c>
      <c r="B115" s="2">
        <f>IF(Sheet1!C123="","",IF(Sheet1!Z123=2,Sheet1!C123&amp;"      "&amp;Sheet1!D123&amp;" "&amp;Sheet1!G123,IF(Sheet1!Z123=3,Sheet1!C123&amp;"    "&amp;Sheet1!D123&amp;" "&amp;Sheet1!G123,IF(Sheet1!Z123=4,Sheet1!C123&amp;"  "&amp;Sheet1!D123&amp;" "&amp;Sheet1!G123,IF(Sheet1!Z123&gt;=5,Sheet1!C123&amp;Sheet1!D123&amp;" "&amp;Sheet1!G123,"")))))</f>
      </c>
      <c r="C115" s="2">
        <f>IF(Sheet1!E123="","",Sheet1!E123&amp;" "&amp;Sheet1!F123)</f>
      </c>
      <c r="D115" s="2">
        <f>IF(Sheet1!H123="","",IF(Sheet1!H123="女",2,1))</f>
      </c>
      <c r="E115" s="2">
        <f>IF(Sheet1!I123="","",VLOOKUP(Sheet1!I123,Sheet2!$E$2:$F$50,2,FALSE))</f>
      </c>
      <c r="F115" s="2">
        <f>IF(B115="","",IF(LEN(Sheet1!$E$4)=3,VALUE(285&amp;Sheet1!$E$4),VALUE(28&amp;Sheet1!$E$4)))</f>
      </c>
      <c r="G115" s="2">
        <f>IF(Sheet1!B123="","",VALUE(Sheet1!B123))</f>
      </c>
      <c r="H115" s="2">
        <f>IF(Sheet1!J123="","",IF(VLOOKUP(Sheet1!J123,Sheet2!$A$2:$C$44,3,FALSE)&gt;=71,VLOOKUP(Sheet1!J123,Sheet2!$A$2:$C$44,2,FALSE)&amp;TEXT(Sheet1!L123,"00")&amp;TEXT(Sheet1!M123,"00"),VLOOKUP(Sheet1!J123,Sheet2!$A$2:$C$44,2,FALSE)&amp;TEXT(Sheet1!K123,"00")&amp;TEXT(Sheet1!L123,"00")&amp;IF(Sheet1!N123="手",TEXT(Sheet1!M123,"0"),TEXT(Sheet1!M123,"00"))))</f>
      </c>
      <c r="I115" s="2">
        <f>IF(Sheet1!O123="","",IF(VLOOKUP(Sheet1!O123,Sheet2!$A$2:$C$44,3,FALSE)&gt;=71,VLOOKUP(Sheet1!O123,Sheet2!$A$2:$C$44,2,FALSE)&amp;TEXT(Sheet1!Q123,"00")&amp;TEXT(Sheet1!R123,"00"),VLOOKUP(Sheet1!O123,Sheet2!$A$2:$C$44,2,FALSE)&amp;TEXT(Sheet1!P123,"00")&amp;TEXT(Sheet1!Q123,"00")&amp;IF(Sheet1!S123="手",TEXT(Sheet1!R123,"0"),TEXT(Sheet1!R123,"00"))))</f>
      </c>
      <c r="J115" s="2">
        <f>IF(Sheet1!T123="","",IF(VLOOKUP(Sheet1!T123,Sheet2!$A$2:$C$44,3,FALSE)&gt;=71,VLOOKUP(Sheet1!T123,Sheet2!$A$2:$C$44,2,FALSE)&amp;TEXT(Sheet1!V123,"00")&amp;TEXT(Sheet1!W123,"00"),VLOOKUP(Sheet1!T123,Sheet2!$A$2:$C$44,2,FALSE)&amp;TEXT(Sheet1!U123,"00")&amp;TEXT(Sheet1!V123,"00")&amp;IF(Sheet1!X123="手",TEXT(Sheet1!W123,"0"),TEXT(Sheet1!W123,"00"))))</f>
      </c>
      <c r="K115" s="2">
        <f>IF(Sheet1!AA123="","","●")</f>
      </c>
      <c r="L115" s="2">
        <f>IF(Sheet1!AB123="","","▲")</f>
      </c>
      <c r="M115" s="2">
        <f>IF(Sheet1!AC123="","","★")</f>
      </c>
      <c r="N115" s="2">
        <f>IF(Sheet1!AD123="","","▼")</f>
      </c>
      <c r="O115" s="2">
        <f>IF(Sheet1!AE123="","",Sheet1!AE123)</f>
      </c>
    </row>
    <row r="116" spans="1:15" s="2" customFormat="1" ht="12.75">
      <c r="A116" s="2">
        <f>IF(B116="","",IF(LEN(Sheet1!$E$4)=3,D116*100000000+E116*1000000+MID(F116,3,1)*100000+G116*100,D116*100000000+E116*1000000+MID(F116,3,2)*10000+G116))</f>
      </c>
      <c r="B116" s="2">
        <f>IF(Sheet1!C124="","",IF(Sheet1!Z124=2,Sheet1!C124&amp;"      "&amp;Sheet1!D124&amp;" "&amp;Sheet1!G124,IF(Sheet1!Z124=3,Sheet1!C124&amp;"    "&amp;Sheet1!D124&amp;" "&amp;Sheet1!G124,IF(Sheet1!Z124=4,Sheet1!C124&amp;"  "&amp;Sheet1!D124&amp;" "&amp;Sheet1!G124,IF(Sheet1!Z124&gt;=5,Sheet1!C124&amp;Sheet1!D124&amp;" "&amp;Sheet1!G124,"")))))</f>
      </c>
      <c r="C116" s="2">
        <f>IF(Sheet1!E124="","",Sheet1!E124&amp;" "&amp;Sheet1!F124)</f>
      </c>
      <c r="D116" s="2">
        <f>IF(Sheet1!H124="","",IF(Sheet1!H124="女",2,1))</f>
      </c>
      <c r="E116" s="2">
        <f>IF(Sheet1!I124="","",VLOOKUP(Sheet1!I124,Sheet2!$E$2:$F$50,2,FALSE))</f>
      </c>
      <c r="F116" s="2">
        <f>IF(B116="","",IF(LEN(Sheet1!$E$4)=3,VALUE(285&amp;Sheet1!$E$4),VALUE(28&amp;Sheet1!$E$4)))</f>
      </c>
      <c r="G116" s="2">
        <f>IF(Sheet1!B124="","",VALUE(Sheet1!B124))</f>
      </c>
      <c r="H116" s="2">
        <f>IF(Sheet1!J124="","",IF(VLOOKUP(Sheet1!J124,Sheet2!$A$2:$C$44,3,FALSE)&gt;=71,VLOOKUP(Sheet1!J124,Sheet2!$A$2:$C$44,2,FALSE)&amp;TEXT(Sheet1!L124,"00")&amp;TEXT(Sheet1!M124,"00"),VLOOKUP(Sheet1!J124,Sheet2!$A$2:$C$44,2,FALSE)&amp;TEXT(Sheet1!K124,"00")&amp;TEXT(Sheet1!L124,"00")&amp;IF(Sheet1!N124="手",TEXT(Sheet1!M124,"0"),TEXT(Sheet1!M124,"00"))))</f>
      </c>
      <c r="I116" s="2">
        <f>IF(Sheet1!O124="","",IF(VLOOKUP(Sheet1!O124,Sheet2!$A$2:$C$44,3,FALSE)&gt;=71,VLOOKUP(Sheet1!O124,Sheet2!$A$2:$C$44,2,FALSE)&amp;TEXT(Sheet1!Q124,"00")&amp;TEXT(Sheet1!R124,"00"),VLOOKUP(Sheet1!O124,Sheet2!$A$2:$C$44,2,FALSE)&amp;TEXT(Sheet1!P124,"00")&amp;TEXT(Sheet1!Q124,"00")&amp;IF(Sheet1!S124="手",TEXT(Sheet1!R124,"0"),TEXT(Sheet1!R124,"00"))))</f>
      </c>
      <c r="J116" s="2">
        <f>IF(Sheet1!T124="","",IF(VLOOKUP(Sheet1!T124,Sheet2!$A$2:$C$44,3,FALSE)&gt;=71,VLOOKUP(Sheet1!T124,Sheet2!$A$2:$C$44,2,FALSE)&amp;TEXT(Sheet1!V124,"00")&amp;TEXT(Sheet1!W124,"00"),VLOOKUP(Sheet1!T124,Sheet2!$A$2:$C$44,2,FALSE)&amp;TEXT(Sheet1!U124,"00")&amp;TEXT(Sheet1!V124,"00")&amp;IF(Sheet1!X124="手",TEXT(Sheet1!W124,"0"),TEXT(Sheet1!W124,"00"))))</f>
      </c>
      <c r="K116" s="2">
        <f>IF(Sheet1!AA124="","","●")</f>
      </c>
      <c r="L116" s="2">
        <f>IF(Sheet1!AB124="","","▲")</f>
      </c>
      <c r="M116" s="2">
        <f>IF(Sheet1!AC124="","","★")</f>
      </c>
      <c r="N116" s="2">
        <f>IF(Sheet1!AD124="","","▼")</f>
      </c>
      <c r="O116" s="2">
        <f>IF(Sheet1!AE124="","",Sheet1!AE124)</f>
      </c>
    </row>
    <row r="117" spans="1:15" s="2" customFormat="1" ht="12.75">
      <c r="A117" s="2">
        <f>IF(B117="","",IF(LEN(Sheet1!$E$4)=3,D117*100000000+E117*1000000+MID(F117,3,1)*100000+G117*100,D117*100000000+E117*1000000+MID(F117,3,2)*10000+G117))</f>
      </c>
      <c r="B117" s="2">
        <f>IF(Sheet1!C125="","",IF(Sheet1!Z125=2,Sheet1!C125&amp;"      "&amp;Sheet1!D125&amp;" "&amp;Sheet1!G125,IF(Sheet1!Z125=3,Sheet1!C125&amp;"    "&amp;Sheet1!D125&amp;" "&amp;Sheet1!G125,IF(Sheet1!Z125=4,Sheet1!C125&amp;"  "&amp;Sheet1!D125&amp;" "&amp;Sheet1!G125,IF(Sheet1!Z125&gt;=5,Sheet1!C125&amp;Sheet1!D125&amp;" "&amp;Sheet1!G125,"")))))</f>
      </c>
      <c r="C117" s="2">
        <f>IF(Sheet1!E125="","",Sheet1!E125&amp;" "&amp;Sheet1!F125)</f>
      </c>
      <c r="D117" s="2">
        <f>IF(Sheet1!H125="","",IF(Sheet1!H125="女",2,1))</f>
      </c>
      <c r="E117" s="2">
        <f>IF(Sheet1!I125="","",VLOOKUP(Sheet1!I125,Sheet2!$E$2:$F$50,2,FALSE))</f>
      </c>
      <c r="F117" s="2">
        <f>IF(B117="","",IF(LEN(Sheet1!$E$4)=3,VALUE(285&amp;Sheet1!$E$4),VALUE(28&amp;Sheet1!$E$4)))</f>
      </c>
      <c r="G117" s="2">
        <f>IF(Sheet1!B125="","",VALUE(Sheet1!B125))</f>
      </c>
      <c r="H117" s="2">
        <f>IF(Sheet1!J125="","",IF(VLOOKUP(Sheet1!J125,Sheet2!$A$2:$C$44,3,FALSE)&gt;=71,VLOOKUP(Sheet1!J125,Sheet2!$A$2:$C$44,2,FALSE)&amp;TEXT(Sheet1!L125,"00")&amp;TEXT(Sheet1!M125,"00"),VLOOKUP(Sheet1!J125,Sheet2!$A$2:$C$44,2,FALSE)&amp;TEXT(Sheet1!K125,"00")&amp;TEXT(Sheet1!L125,"00")&amp;IF(Sheet1!N125="手",TEXT(Sheet1!M125,"0"),TEXT(Sheet1!M125,"00"))))</f>
      </c>
      <c r="I117" s="2">
        <f>IF(Sheet1!O125="","",IF(VLOOKUP(Sheet1!O125,Sheet2!$A$2:$C$44,3,FALSE)&gt;=71,VLOOKUP(Sheet1!O125,Sheet2!$A$2:$C$44,2,FALSE)&amp;TEXT(Sheet1!Q125,"00")&amp;TEXT(Sheet1!R125,"00"),VLOOKUP(Sheet1!O125,Sheet2!$A$2:$C$44,2,FALSE)&amp;TEXT(Sheet1!P125,"00")&amp;TEXT(Sheet1!Q125,"00")&amp;IF(Sheet1!S125="手",TEXT(Sheet1!R125,"0"),TEXT(Sheet1!R125,"00"))))</f>
      </c>
      <c r="J117" s="2">
        <f>IF(Sheet1!T125="","",IF(VLOOKUP(Sheet1!T125,Sheet2!$A$2:$C$44,3,FALSE)&gt;=71,VLOOKUP(Sheet1!T125,Sheet2!$A$2:$C$44,2,FALSE)&amp;TEXT(Sheet1!V125,"00")&amp;TEXT(Sheet1!W125,"00"),VLOOKUP(Sheet1!T125,Sheet2!$A$2:$C$44,2,FALSE)&amp;TEXT(Sheet1!U125,"00")&amp;TEXT(Sheet1!V125,"00")&amp;IF(Sheet1!X125="手",TEXT(Sheet1!W125,"0"),TEXT(Sheet1!W125,"00"))))</f>
      </c>
      <c r="K117" s="2">
        <f>IF(Sheet1!AA125="","","●")</f>
      </c>
      <c r="L117" s="2">
        <f>IF(Sheet1!AB125="","","▲")</f>
      </c>
      <c r="M117" s="2">
        <f>IF(Sheet1!AC125="","","★")</f>
      </c>
      <c r="N117" s="2">
        <f>IF(Sheet1!AD125="","","▼")</f>
      </c>
      <c r="O117" s="2">
        <f>IF(Sheet1!AE125="","",Sheet1!AE125)</f>
      </c>
    </row>
    <row r="118" spans="1:15" s="2" customFormat="1" ht="12.75">
      <c r="A118" s="2">
        <f>IF(B118="","",IF(LEN(Sheet1!$E$4)=3,D118*100000000+E118*1000000+MID(F118,3,1)*100000+G118*100,D118*100000000+E118*1000000+MID(F118,3,2)*10000+G118))</f>
      </c>
      <c r="B118" s="2">
        <f>IF(Sheet1!C126="","",IF(Sheet1!Z126=2,Sheet1!C126&amp;"      "&amp;Sheet1!D126&amp;" "&amp;Sheet1!G126,IF(Sheet1!Z126=3,Sheet1!C126&amp;"    "&amp;Sheet1!D126&amp;" "&amp;Sheet1!G126,IF(Sheet1!Z126=4,Sheet1!C126&amp;"  "&amp;Sheet1!D126&amp;" "&amp;Sheet1!G126,IF(Sheet1!Z126&gt;=5,Sheet1!C126&amp;Sheet1!D126&amp;" "&amp;Sheet1!G126,"")))))</f>
      </c>
      <c r="C118" s="2">
        <f>IF(Sheet1!E126="","",Sheet1!E126&amp;" "&amp;Sheet1!F126)</f>
      </c>
      <c r="D118" s="2">
        <f>IF(Sheet1!H126="","",IF(Sheet1!H126="女",2,1))</f>
      </c>
      <c r="E118" s="2">
        <f>IF(Sheet1!I126="","",VLOOKUP(Sheet1!I126,Sheet2!$E$2:$F$50,2,FALSE))</f>
      </c>
      <c r="F118" s="2">
        <f>IF(B118="","",IF(LEN(Sheet1!$E$4)=3,VALUE(285&amp;Sheet1!$E$4),VALUE(28&amp;Sheet1!$E$4)))</f>
      </c>
      <c r="G118" s="2">
        <f>IF(Sheet1!B126="","",VALUE(Sheet1!B126))</f>
      </c>
      <c r="H118" s="2">
        <f>IF(Sheet1!J126="","",IF(VLOOKUP(Sheet1!J126,Sheet2!$A$2:$C$44,3,FALSE)&gt;=71,VLOOKUP(Sheet1!J126,Sheet2!$A$2:$C$44,2,FALSE)&amp;TEXT(Sheet1!L126,"00")&amp;TEXT(Sheet1!M126,"00"),VLOOKUP(Sheet1!J126,Sheet2!$A$2:$C$44,2,FALSE)&amp;TEXT(Sheet1!K126,"00")&amp;TEXT(Sheet1!L126,"00")&amp;IF(Sheet1!N126="手",TEXT(Sheet1!M126,"0"),TEXT(Sheet1!M126,"00"))))</f>
      </c>
      <c r="I118" s="2">
        <f>IF(Sheet1!O126="","",IF(VLOOKUP(Sheet1!O126,Sheet2!$A$2:$C$44,3,FALSE)&gt;=71,VLOOKUP(Sheet1!O126,Sheet2!$A$2:$C$44,2,FALSE)&amp;TEXT(Sheet1!Q126,"00")&amp;TEXT(Sheet1!R126,"00"),VLOOKUP(Sheet1!O126,Sheet2!$A$2:$C$44,2,FALSE)&amp;TEXT(Sheet1!P126,"00")&amp;TEXT(Sheet1!Q126,"00")&amp;IF(Sheet1!S126="手",TEXT(Sheet1!R126,"0"),TEXT(Sheet1!R126,"00"))))</f>
      </c>
      <c r="J118" s="2">
        <f>IF(Sheet1!T126="","",IF(VLOOKUP(Sheet1!T126,Sheet2!$A$2:$C$44,3,FALSE)&gt;=71,VLOOKUP(Sheet1!T126,Sheet2!$A$2:$C$44,2,FALSE)&amp;TEXT(Sheet1!V126,"00")&amp;TEXT(Sheet1!W126,"00"),VLOOKUP(Sheet1!T126,Sheet2!$A$2:$C$44,2,FALSE)&amp;TEXT(Sheet1!U126,"00")&amp;TEXT(Sheet1!V126,"00")&amp;IF(Sheet1!X126="手",TEXT(Sheet1!W126,"0"),TEXT(Sheet1!W126,"00"))))</f>
      </c>
      <c r="K118" s="2">
        <f>IF(Sheet1!AA126="","","●")</f>
      </c>
      <c r="L118" s="2">
        <f>IF(Sheet1!AB126="","","▲")</f>
      </c>
      <c r="M118" s="2">
        <f>IF(Sheet1!AC126="","","★")</f>
      </c>
      <c r="N118" s="2">
        <f>IF(Sheet1!AD126="","","▼")</f>
      </c>
      <c r="O118" s="2">
        <f>IF(Sheet1!AE126="","",Sheet1!AE126)</f>
      </c>
    </row>
    <row r="119" spans="1:15" s="2" customFormat="1" ht="12.75">
      <c r="A119" s="2">
        <f>IF(B119="","",IF(LEN(Sheet1!$E$4)=3,D119*100000000+E119*1000000+MID(F119,3,1)*100000+G119*100,D119*100000000+E119*1000000+MID(F119,3,2)*10000+G119))</f>
      </c>
      <c r="B119" s="2">
        <f>IF(Sheet1!C127="","",IF(Sheet1!Z127=2,Sheet1!C127&amp;"      "&amp;Sheet1!D127&amp;" "&amp;Sheet1!G127,IF(Sheet1!Z127=3,Sheet1!C127&amp;"    "&amp;Sheet1!D127&amp;" "&amp;Sheet1!G127,IF(Sheet1!Z127=4,Sheet1!C127&amp;"  "&amp;Sheet1!D127&amp;" "&amp;Sheet1!G127,IF(Sheet1!Z127&gt;=5,Sheet1!C127&amp;Sheet1!D127&amp;" "&amp;Sheet1!G127,"")))))</f>
      </c>
      <c r="C119" s="2">
        <f>IF(Sheet1!E127="","",Sheet1!E127&amp;" "&amp;Sheet1!F127)</f>
      </c>
      <c r="D119" s="2">
        <f>IF(Sheet1!H127="","",IF(Sheet1!H127="女",2,1))</f>
      </c>
      <c r="E119" s="2">
        <f>IF(Sheet1!I127="","",VLOOKUP(Sheet1!I127,Sheet2!$E$2:$F$50,2,FALSE))</f>
      </c>
      <c r="F119" s="2">
        <f>IF(B119="","",IF(LEN(Sheet1!$E$4)=3,VALUE(285&amp;Sheet1!$E$4),VALUE(28&amp;Sheet1!$E$4)))</f>
      </c>
      <c r="G119" s="2">
        <f>IF(Sheet1!B127="","",VALUE(Sheet1!B127))</f>
      </c>
      <c r="H119" s="2">
        <f>IF(Sheet1!J127="","",IF(VLOOKUP(Sheet1!J127,Sheet2!$A$2:$C$44,3,FALSE)&gt;=71,VLOOKUP(Sheet1!J127,Sheet2!$A$2:$C$44,2,FALSE)&amp;TEXT(Sheet1!L127,"00")&amp;TEXT(Sheet1!M127,"00"),VLOOKUP(Sheet1!J127,Sheet2!$A$2:$C$44,2,FALSE)&amp;TEXT(Sheet1!K127,"00")&amp;TEXT(Sheet1!L127,"00")&amp;IF(Sheet1!N127="手",TEXT(Sheet1!M127,"0"),TEXT(Sheet1!M127,"00"))))</f>
      </c>
      <c r="I119" s="2">
        <f>IF(Sheet1!O127="","",IF(VLOOKUP(Sheet1!O127,Sheet2!$A$2:$C$44,3,FALSE)&gt;=71,VLOOKUP(Sheet1!O127,Sheet2!$A$2:$C$44,2,FALSE)&amp;TEXT(Sheet1!Q127,"00")&amp;TEXT(Sheet1!R127,"00"),VLOOKUP(Sheet1!O127,Sheet2!$A$2:$C$44,2,FALSE)&amp;TEXT(Sheet1!P127,"00")&amp;TEXT(Sheet1!Q127,"00")&amp;IF(Sheet1!S127="手",TEXT(Sheet1!R127,"0"),TEXT(Sheet1!R127,"00"))))</f>
      </c>
      <c r="J119" s="2">
        <f>IF(Sheet1!T127="","",IF(VLOOKUP(Sheet1!T127,Sheet2!$A$2:$C$44,3,FALSE)&gt;=71,VLOOKUP(Sheet1!T127,Sheet2!$A$2:$C$44,2,FALSE)&amp;TEXT(Sheet1!V127,"00")&amp;TEXT(Sheet1!W127,"00"),VLOOKUP(Sheet1!T127,Sheet2!$A$2:$C$44,2,FALSE)&amp;TEXT(Sheet1!U127,"00")&amp;TEXT(Sheet1!V127,"00")&amp;IF(Sheet1!X127="手",TEXT(Sheet1!W127,"0"),TEXT(Sheet1!W127,"00"))))</f>
      </c>
      <c r="K119" s="2">
        <f>IF(Sheet1!AA127="","","●")</f>
      </c>
      <c r="L119" s="2">
        <f>IF(Sheet1!AB127="","","▲")</f>
      </c>
      <c r="M119" s="2">
        <f>IF(Sheet1!AC127="","","★")</f>
      </c>
      <c r="N119" s="2">
        <f>IF(Sheet1!AD127="","","▼")</f>
      </c>
      <c r="O119" s="2">
        <f>IF(Sheet1!AE127="","",Sheet1!AE127)</f>
      </c>
    </row>
    <row r="120" spans="1:15" s="2" customFormat="1" ht="12.75">
      <c r="A120" s="2">
        <f>IF(B120="","",IF(LEN(Sheet1!$E$4)=3,D120*100000000+E120*1000000+MID(F120,3,1)*100000+G120*100,D120*100000000+E120*1000000+MID(F120,3,2)*10000+G120))</f>
      </c>
      <c r="B120" s="2">
        <f>IF(Sheet1!C128="","",IF(Sheet1!Z128=2,Sheet1!C128&amp;"      "&amp;Sheet1!D128&amp;" "&amp;Sheet1!G128,IF(Sheet1!Z128=3,Sheet1!C128&amp;"    "&amp;Sheet1!D128&amp;" "&amp;Sheet1!G128,IF(Sheet1!Z128=4,Sheet1!C128&amp;"  "&amp;Sheet1!D128&amp;" "&amp;Sheet1!G128,IF(Sheet1!Z128&gt;=5,Sheet1!C128&amp;Sheet1!D128&amp;" "&amp;Sheet1!G128,"")))))</f>
      </c>
      <c r="C120" s="2">
        <f>IF(Sheet1!E128="","",Sheet1!E128&amp;" "&amp;Sheet1!F128)</f>
      </c>
      <c r="D120" s="2">
        <f>IF(Sheet1!H128="","",IF(Sheet1!H128="女",2,1))</f>
      </c>
      <c r="E120" s="2">
        <f>IF(Sheet1!I128="","",VLOOKUP(Sheet1!I128,Sheet2!$E$2:$F$50,2,FALSE))</f>
      </c>
      <c r="F120" s="2">
        <f>IF(B120="","",IF(LEN(Sheet1!$E$4)=3,VALUE(285&amp;Sheet1!$E$4),VALUE(28&amp;Sheet1!$E$4)))</f>
      </c>
      <c r="G120" s="2">
        <f>IF(Sheet1!B128="","",VALUE(Sheet1!B128))</f>
      </c>
      <c r="H120" s="2">
        <f>IF(Sheet1!J128="","",IF(VLOOKUP(Sheet1!J128,Sheet2!$A$2:$C$44,3,FALSE)&gt;=71,VLOOKUP(Sheet1!J128,Sheet2!$A$2:$C$44,2,FALSE)&amp;TEXT(Sheet1!L128,"00")&amp;TEXT(Sheet1!M128,"00"),VLOOKUP(Sheet1!J128,Sheet2!$A$2:$C$44,2,FALSE)&amp;TEXT(Sheet1!K128,"00")&amp;TEXT(Sheet1!L128,"00")&amp;IF(Sheet1!N128="手",TEXT(Sheet1!M128,"0"),TEXT(Sheet1!M128,"00"))))</f>
      </c>
      <c r="I120" s="2">
        <f>IF(Sheet1!O128="","",IF(VLOOKUP(Sheet1!O128,Sheet2!$A$2:$C$44,3,FALSE)&gt;=71,VLOOKUP(Sheet1!O128,Sheet2!$A$2:$C$44,2,FALSE)&amp;TEXT(Sheet1!Q128,"00")&amp;TEXT(Sheet1!R128,"00"),VLOOKUP(Sheet1!O128,Sheet2!$A$2:$C$44,2,FALSE)&amp;TEXT(Sheet1!P128,"00")&amp;TEXT(Sheet1!Q128,"00")&amp;IF(Sheet1!S128="手",TEXT(Sheet1!R128,"0"),TEXT(Sheet1!R128,"00"))))</f>
      </c>
      <c r="J120" s="2">
        <f>IF(Sheet1!T128="","",IF(VLOOKUP(Sheet1!T128,Sheet2!$A$2:$C$44,3,FALSE)&gt;=71,VLOOKUP(Sheet1!T128,Sheet2!$A$2:$C$44,2,FALSE)&amp;TEXT(Sheet1!V128,"00")&amp;TEXT(Sheet1!W128,"00"),VLOOKUP(Sheet1!T128,Sheet2!$A$2:$C$44,2,FALSE)&amp;TEXT(Sheet1!U128,"00")&amp;TEXT(Sheet1!V128,"00")&amp;IF(Sheet1!X128="手",TEXT(Sheet1!W128,"0"),TEXT(Sheet1!W128,"00"))))</f>
      </c>
      <c r="K120" s="2">
        <f>IF(Sheet1!AA128="","","●")</f>
      </c>
      <c r="L120" s="2">
        <f>IF(Sheet1!AB128="","","▲")</f>
      </c>
      <c r="M120" s="2">
        <f>IF(Sheet1!AC128="","","★")</f>
      </c>
      <c r="N120" s="2">
        <f>IF(Sheet1!AD128="","","▼")</f>
      </c>
      <c r="O120" s="2">
        <f>IF(Sheet1!AE128="","",Sheet1!AE128)</f>
      </c>
    </row>
    <row r="121" spans="1:15" s="2" customFormat="1" ht="12.75">
      <c r="A121" s="2">
        <f>IF(B121="","",IF(LEN(Sheet1!$E$4)=3,D121*100000000+E121*1000000+MID(F121,3,1)*100000+G121*100,D121*100000000+E121*1000000+MID(F121,3,2)*10000+G121))</f>
      </c>
      <c r="B121" s="2">
        <f>IF(Sheet1!C129="","",IF(Sheet1!Z129=2,Sheet1!C129&amp;"      "&amp;Sheet1!D129&amp;" "&amp;Sheet1!G129,IF(Sheet1!Z129=3,Sheet1!C129&amp;"    "&amp;Sheet1!D129&amp;" "&amp;Sheet1!G129,IF(Sheet1!Z129=4,Sheet1!C129&amp;"  "&amp;Sheet1!D129&amp;" "&amp;Sheet1!G129,IF(Sheet1!Z129&gt;=5,Sheet1!C129&amp;Sheet1!D129&amp;" "&amp;Sheet1!G129,"")))))</f>
      </c>
      <c r="C121" s="2">
        <f>IF(Sheet1!E129="","",Sheet1!E129&amp;" "&amp;Sheet1!F129)</f>
      </c>
      <c r="D121" s="2">
        <f>IF(Sheet1!H129="","",IF(Sheet1!H129="女",2,1))</f>
      </c>
      <c r="E121" s="2">
        <f>IF(Sheet1!I129="","",VLOOKUP(Sheet1!I129,Sheet2!$E$2:$F$50,2,FALSE))</f>
      </c>
      <c r="F121" s="2">
        <f>IF(B121="","",IF(LEN(Sheet1!$E$4)=3,VALUE(285&amp;Sheet1!$E$4),VALUE(28&amp;Sheet1!$E$4)))</f>
      </c>
      <c r="G121" s="2">
        <f>IF(Sheet1!B129="","",VALUE(Sheet1!B129))</f>
      </c>
      <c r="H121" s="2">
        <f>IF(Sheet1!J129="","",IF(VLOOKUP(Sheet1!J129,Sheet2!$A$2:$C$44,3,FALSE)&gt;=71,VLOOKUP(Sheet1!J129,Sheet2!$A$2:$C$44,2,FALSE)&amp;TEXT(Sheet1!L129,"00")&amp;TEXT(Sheet1!M129,"00"),VLOOKUP(Sheet1!J129,Sheet2!$A$2:$C$44,2,FALSE)&amp;TEXT(Sheet1!K129,"00")&amp;TEXT(Sheet1!L129,"00")&amp;IF(Sheet1!N129="手",TEXT(Sheet1!M129,"0"),TEXT(Sheet1!M129,"00"))))</f>
      </c>
      <c r="I121" s="2">
        <f>IF(Sheet1!O129="","",IF(VLOOKUP(Sheet1!O129,Sheet2!$A$2:$C$44,3,FALSE)&gt;=71,VLOOKUP(Sheet1!O129,Sheet2!$A$2:$C$44,2,FALSE)&amp;TEXT(Sheet1!Q129,"00")&amp;TEXT(Sheet1!R129,"00"),VLOOKUP(Sheet1!O129,Sheet2!$A$2:$C$44,2,FALSE)&amp;TEXT(Sheet1!P129,"00")&amp;TEXT(Sheet1!Q129,"00")&amp;IF(Sheet1!S129="手",TEXT(Sheet1!R129,"0"),TEXT(Sheet1!R129,"00"))))</f>
      </c>
      <c r="J121" s="2">
        <f>IF(Sheet1!T129="","",IF(VLOOKUP(Sheet1!T129,Sheet2!$A$2:$C$44,3,FALSE)&gt;=71,VLOOKUP(Sheet1!T129,Sheet2!$A$2:$C$44,2,FALSE)&amp;TEXT(Sheet1!V129,"00")&amp;TEXT(Sheet1!W129,"00"),VLOOKUP(Sheet1!T129,Sheet2!$A$2:$C$44,2,FALSE)&amp;TEXT(Sheet1!U129,"00")&amp;TEXT(Sheet1!V129,"00")&amp;IF(Sheet1!X129="手",TEXT(Sheet1!W129,"0"),TEXT(Sheet1!W129,"00"))))</f>
      </c>
      <c r="K121" s="2">
        <f>IF(Sheet1!AA129="","","●")</f>
      </c>
      <c r="L121" s="2">
        <f>IF(Sheet1!AB129="","","▲")</f>
      </c>
      <c r="M121" s="2">
        <f>IF(Sheet1!AC129="","","★")</f>
      </c>
      <c r="N121" s="2">
        <f>IF(Sheet1!AD129="","","▼")</f>
      </c>
      <c r="O121" s="2">
        <f>IF(Sheet1!AE129="","",Sheet1!AE129)</f>
      </c>
    </row>
    <row r="122" spans="1:15" s="2" customFormat="1" ht="12.75">
      <c r="A122" s="2">
        <f>IF(B122="","",IF(LEN(Sheet1!$E$4)=3,D122*100000000+E122*1000000+MID(F122,3,1)*100000+G122*100,D122*100000000+E122*1000000+MID(F122,3,2)*10000+G122))</f>
      </c>
      <c r="B122" s="2">
        <f>IF(Sheet1!C130="","",IF(Sheet1!Z130=2,Sheet1!C130&amp;"      "&amp;Sheet1!D130&amp;" "&amp;Sheet1!G130,IF(Sheet1!Z130=3,Sheet1!C130&amp;"    "&amp;Sheet1!D130&amp;" "&amp;Sheet1!G130,IF(Sheet1!Z130=4,Sheet1!C130&amp;"  "&amp;Sheet1!D130&amp;" "&amp;Sheet1!G130,IF(Sheet1!Z130&gt;=5,Sheet1!C130&amp;Sheet1!D130&amp;" "&amp;Sheet1!G130,"")))))</f>
      </c>
      <c r="C122" s="2">
        <f>IF(Sheet1!E130="","",Sheet1!E130&amp;" "&amp;Sheet1!F130)</f>
      </c>
      <c r="D122" s="2">
        <f>IF(Sheet1!H130="","",IF(Sheet1!H130="女",2,1))</f>
      </c>
      <c r="E122" s="2">
        <f>IF(Sheet1!I130="","",VLOOKUP(Sheet1!I130,Sheet2!$E$2:$F$50,2,FALSE))</f>
      </c>
      <c r="F122" s="2">
        <f>IF(B122="","",IF(LEN(Sheet1!$E$4)=3,VALUE(285&amp;Sheet1!$E$4),VALUE(28&amp;Sheet1!$E$4)))</f>
      </c>
      <c r="G122" s="2">
        <f>IF(Sheet1!B130="","",VALUE(Sheet1!B130))</f>
      </c>
      <c r="H122" s="2">
        <f>IF(Sheet1!J130="","",IF(VLOOKUP(Sheet1!J130,Sheet2!$A$2:$C$44,3,FALSE)&gt;=71,VLOOKUP(Sheet1!J130,Sheet2!$A$2:$C$44,2,FALSE)&amp;TEXT(Sheet1!L130,"00")&amp;TEXT(Sheet1!M130,"00"),VLOOKUP(Sheet1!J130,Sheet2!$A$2:$C$44,2,FALSE)&amp;TEXT(Sheet1!K130,"00")&amp;TEXT(Sheet1!L130,"00")&amp;IF(Sheet1!N130="手",TEXT(Sheet1!M130,"0"),TEXT(Sheet1!M130,"00"))))</f>
      </c>
      <c r="I122" s="2">
        <f>IF(Sheet1!O130="","",IF(VLOOKUP(Sheet1!O130,Sheet2!$A$2:$C$44,3,FALSE)&gt;=71,VLOOKUP(Sheet1!O130,Sheet2!$A$2:$C$44,2,FALSE)&amp;TEXT(Sheet1!Q130,"00")&amp;TEXT(Sheet1!R130,"00"),VLOOKUP(Sheet1!O130,Sheet2!$A$2:$C$44,2,FALSE)&amp;TEXT(Sheet1!P130,"00")&amp;TEXT(Sheet1!Q130,"00")&amp;IF(Sheet1!S130="手",TEXT(Sheet1!R130,"0"),TEXT(Sheet1!R130,"00"))))</f>
      </c>
      <c r="J122" s="2">
        <f>IF(Sheet1!T130="","",IF(VLOOKUP(Sheet1!T130,Sheet2!$A$2:$C$44,3,FALSE)&gt;=71,VLOOKUP(Sheet1!T130,Sheet2!$A$2:$C$44,2,FALSE)&amp;TEXT(Sheet1!V130,"00")&amp;TEXT(Sheet1!W130,"00"),VLOOKUP(Sheet1!T130,Sheet2!$A$2:$C$44,2,FALSE)&amp;TEXT(Sheet1!U130,"00")&amp;TEXT(Sheet1!V130,"00")&amp;IF(Sheet1!X130="手",TEXT(Sheet1!W130,"0"),TEXT(Sheet1!W130,"00"))))</f>
      </c>
      <c r="K122" s="2">
        <f>IF(Sheet1!AA130="","","●")</f>
      </c>
      <c r="L122" s="2">
        <f>IF(Sheet1!AB130="","","▲")</f>
      </c>
      <c r="M122" s="2">
        <f>IF(Sheet1!AC130="","","★")</f>
      </c>
      <c r="N122" s="2">
        <f>IF(Sheet1!AD130="","","▼")</f>
      </c>
      <c r="O122" s="2">
        <f>IF(Sheet1!AE130="","",Sheet1!AE130)</f>
      </c>
    </row>
    <row r="123" ht="12.75">
      <c r="O123" s="2"/>
    </row>
    <row r="124" ht="12.75">
      <c r="O124" s="2"/>
    </row>
    <row r="125" ht="12.75">
      <c r="O125" s="2"/>
    </row>
    <row r="126" ht="12.75">
      <c r="O126" s="2"/>
    </row>
    <row r="127" ht="12.75">
      <c r="O127" s="2"/>
    </row>
    <row r="128" ht="12.75">
      <c r="O128" s="2"/>
    </row>
    <row r="129" ht="12.75">
      <c r="O129" s="2"/>
    </row>
    <row r="130" ht="12.75">
      <c r="O130" s="2"/>
    </row>
    <row r="131" ht="12.75">
      <c r="O131" s="2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県立神戸商業高等学校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YOSHIFUMI YAMAMOTO</dc:creator>
  <cp:keywords/>
  <dc:description/>
  <cp:lastModifiedBy>HIMEJI</cp:lastModifiedBy>
  <cp:lastPrinted>2012-10-07T04:18:46Z</cp:lastPrinted>
  <dcterms:created xsi:type="dcterms:W3CDTF">2004-02-07T22:02:52Z</dcterms:created>
  <dcterms:modified xsi:type="dcterms:W3CDTF">2020-11-04T11:29:40Z</dcterms:modified>
  <cp:category/>
  <cp:version/>
  <cp:contentType/>
  <cp:contentStatus/>
</cp:coreProperties>
</file>